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Jorge C\Dropbox\01 Iztacalco\07 Disco entrega\11 Pagina web\"/>
    </mc:Choice>
  </mc:AlternateContent>
  <xr:revisionPtr revIDLastSave="0" documentId="13_ncr:1_{52D24F4F-DC3E-435C-999E-EFFCC376A527}" xr6:coauthVersionLast="45" xr6:coauthVersionMax="45" xr10:uidLastSave="{00000000-0000-0000-0000-000000000000}"/>
  <bookViews>
    <workbookView xWindow="-120" yWindow="-120" windowWidth="29040" windowHeight="15840" activeTab="1" xr2:uid="{58BB132C-7AB6-4B1D-A4E5-3714FCD34942}"/>
  </bookViews>
  <sheets>
    <sheet name="MIR" sheetId="5" r:id="rId1"/>
    <sheet name="Formato de reporte" sheetId="8" r:id="rId2"/>
    <sheet name="Calculos" sheetId="1" r:id="rId3"/>
    <sheet name="Publicar html" sheetId="4" r:id="rId4"/>
    <sheet name="IAPP 1er Trimestre" sheetId="7" r:id="rId5"/>
    <sheet name="IAPP 2o Trimestre" sheetId="9" r:id="rId6"/>
    <sheet name="IAPP 3er Trimestre" sheetId="10" r:id="rId7"/>
    <sheet name="IAPP 4o Trimestre" sheetId="11" r:id="rId8"/>
  </sheets>
  <definedNames>
    <definedName name="_xlnm.Print_Area" localSheetId="1">'Formato de reporte'!$A$1:$O$25</definedName>
    <definedName name="_xlnm.Print_Area" localSheetId="0">MIR!$A$1:$N$25</definedName>
    <definedName name="_xlnm.Print_Titles" localSheetId="1">'Formato de reporte'!$A:$C,'Formato de reporte'!$2:$3</definedName>
    <definedName name="_xlnm.Print_Titles" localSheetId="0">MIR!$A:$C,MIR!$2:$3</definedName>
    <definedName name="_xlnm.Print_Titles" localSheetId="3">'Publicar html'!$1:$6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2" i="8"/>
  <c r="S23" i="1"/>
  <c r="R23" i="1"/>
  <c r="Q23" i="1"/>
  <c r="P23" i="1"/>
  <c r="S20" i="1"/>
  <c r="R20" i="1"/>
  <c r="Q20" i="1"/>
  <c r="P20" i="1"/>
  <c r="S17" i="1"/>
  <c r="R17" i="1"/>
  <c r="Q17" i="1"/>
  <c r="P17" i="1"/>
  <c r="S14" i="1"/>
  <c r="R14" i="1"/>
  <c r="Q14" i="1"/>
  <c r="P14" i="1"/>
  <c r="P7" i="1" s="1"/>
  <c r="S11" i="1"/>
  <c r="R11" i="1"/>
  <c r="Q11" i="1"/>
  <c r="P11" i="1"/>
  <c r="S8" i="1"/>
  <c r="R8" i="1"/>
  <c r="Q8" i="1"/>
  <c r="P8" i="1"/>
  <c r="P5" i="1"/>
  <c r="Q5" i="1"/>
  <c r="R5" i="1"/>
  <c r="S5" i="1"/>
  <c r="P6" i="1"/>
  <c r="Q6" i="1"/>
  <c r="R6" i="1"/>
  <c r="S6" i="1"/>
  <c r="P9" i="1"/>
  <c r="Q9" i="1"/>
  <c r="R9" i="1"/>
  <c r="S9" i="1"/>
  <c r="P10" i="1"/>
  <c r="Q10" i="1"/>
  <c r="R10" i="1"/>
  <c r="S10" i="1"/>
  <c r="P12" i="1"/>
  <c r="Q12" i="1"/>
  <c r="R12" i="1"/>
  <c r="S12" i="1"/>
  <c r="P13" i="1"/>
  <c r="Q13" i="1"/>
  <c r="R13" i="1"/>
  <c r="S13" i="1"/>
  <c r="P15" i="1"/>
  <c r="Q15" i="1"/>
  <c r="R15" i="1"/>
  <c r="S15" i="1"/>
  <c r="P16" i="1"/>
  <c r="Q16" i="1"/>
  <c r="R16" i="1"/>
  <c r="S16" i="1"/>
  <c r="P18" i="1"/>
  <c r="Q18" i="1"/>
  <c r="R18" i="1"/>
  <c r="S18" i="1"/>
  <c r="P19" i="1"/>
  <c r="Q19" i="1"/>
  <c r="R19" i="1"/>
  <c r="S19" i="1"/>
  <c r="P21" i="1"/>
  <c r="Q21" i="1"/>
  <c r="R21" i="1"/>
  <c r="S21" i="1"/>
  <c r="P22" i="1"/>
  <c r="Q22" i="1"/>
  <c r="R22" i="1"/>
  <c r="S22" i="1"/>
  <c r="P24" i="1"/>
  <c r="Q24" i="1"/>
  <c r="R24" i="1"/>
  <c r="S24" i="1"/>
  <c r="P25" i="1"/>
  <c r="Q25" i="1"/>
  <c r="R25" i="1"/>
  <c r="S25" i="1"/>
  <c r="Q4" i="1"/>
  <c r="R4" i="1"/>
  <c r="S4" i="1"/>
  <c r="P4" i="1"/>
  <c r="F25" i="8"/>
  <c r="F22" i="8"/>
  <c r="F19" i="8"/>
  <c r="F10" i="8"/>
  <c r="F13" i="8"/>
  <c r="F16" i="8"/>
  <c r="F23" i="8"/>
  <c r="Q7" i="1" l="1"/>
  <c r="R7" i="1"/>
  <c r="S7" i="1"/>
  <c r="B25" i="11" l="1"/>
  <c r="C25" i="11"/>
  <c r="D25" i="11"/>
  <c r="E25" i="11"/>
  <c r="F25" i="11"/>
  <c r="I25" i="11"/>
  <c r="J25" i="11"/>
  <c r="K25" i="11"/>
  <c r="L25" i="11"/>
  <c r="M25" i="11"/>
  <c r="B26" i="11"/>
  <c r="C26" i="11"/>
  <c r="D26" i="11"/>
  <c r="E26" i="11"/>
  <c r="F26" i="11"/>
  <c r="I26" i="11"/>
  <c r="J26" i="11"/>
  <c r="K26" i="11"/>
  <c r="L26" i="11"/>
  <c r="M26" i="11"/>
  <c r="B27" i="11"/>
  <c r="C27" i="11"/>
  <c r="D27" i="11"/>
  <c r="E27" i="11"/>
  <c r="F27" i="11"/>
  <c r="I27" i="11"/>
  <c r="J27" i="11"/>
  <c r="K27" i="11"/>
  <c r="L27" i="11"/>
  <c r="M27" i="11"/>
  <c r="B28" i="11"/>
  <c r="C28" i="11"/>
  <c r="D28" i="11"/>
  <c r="E28" i="11"/>
  <c r="F28" i="11"/>
  <c r="I28" i="11"/>
  <c r="J28" i="11"/>
  <c r="K28" i="11"/>
  <c r="L28" i="11"/>
  <c r="M28" i="11"/>
  <c r="B29" i="11"/>
  <c r="C29" i="11"/>
  <c r="D29" i="11"/>
  <c r="E29" i="11"/>
  <c r="F29" i="11"/>
  <c r="I29" i="11"/>
  <c r="J29" i="11"/>
  <c r="K29" i="11"/>
  <c r="L29" i="11"/>
  <c r="M29" i="11"/>
  <c r="B30" i="11"/>
  <c r="C30" i="11"/>
  <c r="D30" i="11"/>
  <c r="E30" i="11"/>
  <c r="F30" i="11"/>
  <c r="I30" i="11"/>
  <c r="J30" i="11"/>
  <c r="K30" i="11"/>
  <c r="L30" i="11"/>
  <c r="M30" i="11"/>
  <c r="B31" i="11"/>
  <c r="C31" i="11"/>
  <c r="D31" i="11"/>
  <c r="E31" i="11"/>
  <c r="F31" i="11"/>
  <c r="I31" i="11"/>
  <c r="J31" i="11"/>
  <c r="K31" i="11"/>
  <c r="L31" i="11"/>
  <c r="M31" i="11"/>
  <c r="B25" i="10"/>
  <c r="C25" i="10"/>
  <c r="D25" i="10"/>
  <c r="E25" i="10"/>
  <c r="F25" i="10"/>
  <c r="I25" i="10"/>
  <c r="J25" i="10"/>
  <c r="K25" i="10"/>
  <c r="L25" i="10"/>
  <c r="M25" i="10"/>
  <c r="B26" i="10"/>
  <c r="C26" i="10"/>
  <c r="D26" i="10"/>
  <c r="E26" i="10"/>
  <c r="F26" i="10"/>
  <c r="I26" i="10"/>
  <c r="J26" i="10"/>
  <c r="K26" i="10"/>
  <c r="L26" i="10"/>
  <c r="M26" i="10"/>
  <c r="B27" i="10"/>
  <c r="C27" i="10"/>
  <c r="D27" i="10"/>
  <c r="E27" i="10"/>
  <c r="F27" i="10"/>
  <c r="I27" i="10"/>
  <c r="J27" i="10"/>
  <c r="K27" i="10"/>
  <c r="L27" i="10"/>
  <c r="M27" i="10"/>
  <c r="B28" i="10"/>
  <c r="C28" i="10"/>
  <c r="D28" i="10"/>
  <c r="E28" i="10"/>
  <c r="F28" i="10"/>
  <c r="I28" i="10"/>
  <c r="J28" i="10"/>
  <c r="K28" i="10"/>
  <c r="L28" i="10"/>
  <c r="M28" i="10"/>
  <c r="B29" i="10"/>
  <c r="C29" i="10"/>
  <c r="D29" i="10"/>
  <c r="E29" i="10"/>
  <c r="F29" i="10"/>
  <c r="I29" i="10"/>
  <c r="J29" i="10"/>
  <c r="K29" i="10"/>
  <c r="L29" i="10"/>
  <c r="M29" i="10"/>
  <c r="B30" i="10"/>
  <c r="C30" i="10"/>
  <c r="D30" i="10"/>
  <c r="E30" i="10"/>
  <c r="F30" i="10"/>
  <c r="I30" i="10"/>
  <c r="J30" i="10"/>
  <c r="K30" i="10"/>
  <c r="L30" i="10"/>
  <c r="M30" i="10"/>
  <c r="B31" i="10"/>
  <c r="C31" i="10"/>
  <c r="D31" i="10"/>
  <c r="E31" i="10"/>
  <c r="F31" i="10"/>
  <c r="I31" i="10"/>
  <c r="J31" i="10"/>
  <c r="K31" i="10"/>
  <c r="L31" i="10"/>
  <c r="M31" i="10"/>
  <c r="B25" i="9"/>
  <c r="C25" i="9"/>
  <c r="D25" i="9"/>
  <c r="E25" i="9"/>
  <c r="F25" i="9"/>
  <c r="G25" i="9"/>
  <c r="H25" i="9"/>
  <c r="I25" i="9"/>
  <c r="J25" i="9"/>
  <c r="K25" i="9"/>
  <c r="L25" i="9"/>
  <c r="M25" i="9"/>
  <c r="B26" i="9"/>
  <c r="C26" i="9"/>
  <c r="D26" i="9"/>
  <c r="E26" i="9"/>
  <c r="F26" i="9"/>
  <c r="G26" i="9"/>
  <c r="H26" i="9"/>
  <c r="I26" i="9"/>
  <c r="J26" i="9"/>
  <c r="K26" i="9"/>
  <c r="L26" i="9"/>
  <c r="M26" i="9"/>
  <c r="B27" i="9"/>
  <c r="C27" i="9"/>
  <c r="D27" i="9"/>
  <c r="E27" i="9"/>
  <c r="F27" i="9"/>
  <c r="G27" i="9"/>
  <c r="N27" i="9" s="1"/>
  <c r="H27" i="9"/>
  <c r="I27" i="9"/>
  <c r="J27" i="9"/>
  <c r="K27" i="9"/>
  <c r="L27" i="9"/>
  <c r="M27" i="9"/>
  <c r="B28" i="9"/>
  <c r="C28" i="9"/>
  <c r="D28" i="9"/>
  <c r="E28" i="9"/>
  <c r="F28" i="9"/>
  <c r="G28" i="9"/>
  <c r="H28" i="9"/>
  <c r="I28" i="9"/>
  <c r="J28" i="9"/>
  <c r="K28" i="9"/>
  <c r="L28" i="9"/>
  <c r="M28" i="9"/>
  <c r="B29" i="9"/>
  <c r="C29" i="9"/>
  <c r="D29" i="9"/>
  <c r="E29" i="9"/>
  <c r="F29" i="9"/>
  <c r="G29" i="9"/>
  <c r="N29" i="9" s="1"/>
  <c r="H29" i="9"/>
  <c r="I29" i="9"/>
  <c r="J29" i="9"/>
  <c r="K29" i="9"/>
  <c r="L29" i="9"/>
  <c r="M29" i="9"/>
  <c r="B30" i="9"/>
  <c r="C30" i="9"/>
  <c r="D30" i="9"/>
  <c r="E30" i="9"/>
  <c r="F30" i="9"/>
  <c r="G30" i="9"/>
  <c r="H30" i="9"/>
  <c r="N30" i="9" s="1"/>
  <c r="I30" i="9"/>
  <c r="J30" i="9"/>
  <c r="K30" i="9"/>
  <c r="L30" i="9"/>
  <c r="M30" i="9"/>
  <c r="B31" i="9"/>
  <c r="C31" i="9"/>
  <c r="D31" i="9"/>
  <c r="E31" i="9"/>
  <c r="F31" i="9"/>
  <c r="G31" i="9"/>
  <c r="H31" i="9"/>
  <c r="I31" i="9"/>
  <c r="J31" i="9"/>
  <c r="K31" i="9"/>
  <c r="L31" i="9"/>
  <c r="M31" i="9"/>
  <c r="B25" i="7"/>
  <c r="C25" i="7"/>
  <c r="D25" i="7"/>
  <c r="E25" i="7"/>
  <c r="F25" i="7"/>
  <c r="G25" i="7"/>
  <c r="H25" i="7"/>
  <c r="I25" i="7"/>
  <c r="J25" i="7"/>
  <c r="K25" i="7"/>
  <c r="L25" i="7"/>
  <c r="M25" i="7"/>
  <c r="B26" i="7"/>
  <c r="C26" i="7"/>
  <c r="D26" i="7"/>
  <c r="E26" i="7"/>
  <c r="F26" i="7"/>
  <c r="G26" i="7"/>
  <c r="N26" i="7" s="1"/>
  <c r="H26" i="7"/>
  <c r="I26" i="7"/>
  <c r="J26" i="7"/>
  <c r="K26" i="7"/>
  <c r="L26" i="7"/>
  <c r="M26" i="7"/>
  <c r="B27" i="7"/>
  <c r="C27" i="7"/>
  <c r="D27" i="7"/>
  <c r="E27" i="7"/>
  <c r="F27" i="7"/>
  <c r="G27" i="7"/>
  <c r="H27" i="7"/>
  <c r="I27" i="7"/>
  <c r="J27" i="7"/>
  <c r="K27" i="7"/>
  <c r="L27" i="7"/>
  <c r="M27" i="7"/>
  <c r="B28" i="7"/>
  <c r="C28" i="7"/>
  <c r="D28" i="7"/>
  <c r="E28" i="7"/>
  <c r="F28" i="7"/>
  <c r="G28" i="7"/>
  <c r="N28" i="7" s="1"/>
  <c r="H28" i="7"/>
  <c r="I28" i="7"/>
  <c r="J28" i="7"/>
  <c r="K28" i="7"/>
  <c r="L28" i="7"/>
  <c r="M28" i="7"/>
  <c r="B29" i="7"/>
  <c r="C29" i="7"/>
  <c r="D29" i="7"/>
  <c r="E29" i="7"/>
  <c r="F29" i="7"/>
  <c r="G29" i="7"/>
  <c r="H29" i="7"/>
  <c r="I29" i="7"/>
  <c r="J29" i="7"/>
  <c r="K29" i="7"/>
  <c r="L29" i="7"/>
  <c r="M29" i="7"/>
  <c r="B30" i="7"/>
  <c r="C30" i="7"/>
  <c r="D30" i="7"/>
  <c r="E30" i="7"/>
  <c r="F30" i="7"/>
  <c r="G30" i="7"/>
  <c r="H30" i="7"/>
  <c r="I30" i="7"/>
  <c r="J30" i="7"/>
  <c r="K30" i="7"/>
  <c r="L30" i="7"/>
  <c r="M30" i="7"/>
  <c r="B31" i="7"/>
  <c r="C31" i="7"/>
  <c r="D31" i="7"/>
  <c r="E31" i="7"/>
  <c r="F31" i="7"/>
  <c r="G31" i="7"/>
  <c r="H31" i="7"/>
  <c r="I31" i="7"/>
  <c r="J31" i="7"/>
  <c r="K31" i="7"/>
  <c r="L31" i="7"/>
  <c r="M31" i="7"/>
  <c r="A22" i="4"/>
  <c r="B22" i="4"/>
  <c r="C22" i="4"/>
  <c r="D22" i="4"/>
  <c r="E22" i="4"/>
  <c r="F22" i="4"/>
  <c r="G22" i="4"/>
  <c r="H22" i="4"/>
  <c r="I22" i="4"/>
  <c r="J22" i="4"/>
  <c r="A23" i="4"/>
  <c r="B23" i="4"/>
  <c r="C23" i="4"/>
  <c r="D23" i="4"/>
  <c r="E23" i="4"/>
  <c r="F23" i="4"/>
  <c r="G23" i="4"/>
  <c r="H23" i="4"/>
  <c r="I23" i="4"/>
  <c r="J23" i="4"/>
  <c r="A24" i="4"/>
  <c r="B24" i="4"/>
  <c r="C24" i="4"/>
  <c r="D24" i="4"/>
  <c r="E24" i="4"/>
  <c r="F24" i="4"/>
  <c r="G24" i="4"/>
  <c r="H24" i="4"/>
  <c r="I24" i="4"/>
  <c r="J24" i="4"/>
  <c r="A25" i="4"/>
  <c r="B25" i="4"/>
  <c r="C25" i="4"/>
  <c r="D25" i="4"/>
  <c r="E25" i="4"/>
  <c r="F25" i="4"/>
  <c r="G25" i="4"/>
  <c r="H25" i="4"/>
  <c r="I25" i="4"/>
  <c r="J25" i="4"/>
  <c r="A26" i="4"/>
  <c r="B26" i="4"/>
  <c r="C26" i="4"/>
  <c r="D26" i="4"/>
  <c r="E26" i="4"/>
  <c r="F26" i="4"/>
  <c r="G26" i="4"/>
  <c r="H26" i="4"/>
  <c r="I26" i="4"/>
  <c r="J26" i="4"/>
  <c r="A27" i="4"/>
  <c r="B27" i="4"/>
  <c r="C27" i="4"/>
  <c r="D27" i="4"/>
  <c r="E27" i="4"/>
  <c r="F27" i="4"/>
  <c r="G27" i="4"/>
  <c r="H27" i="4"/>
  <c r="I27" i="4"/>
  <c r="J27" i="4"/>
  <c r="A28" i="4"/>
  <c r="B28" i="4"/>
  <c r="C28" i="4"/>
  <c r="D28" i="4"/>
  <c r="E28" i="4"/>
  <c r="F28" i="4"/>
  <c r="G28" i="4"/>
  <c r="H28" i="4"/>
  <c r="I28" i="4"/>
  <c r="J28" i="4"/>
  <c r="A19" i="1"/>
  <c r="B19" i="1"/>
  <c r="C19" i="1"/>
  <c r="D19" i="1"/>
  <c r="E19" i="1"/>
  <c r="F19" i="1"/>
  <c r="G19" i="1"/>
  <c r="H19" i="1"/>
  <c r="I19" i="1"/>
  <c r="J19" i="1"/>
  <c r="K19" i="1"/>
  <c r="L19" i="1"/>
  <c r="G25" i="10" s="1"/>
  <c r="M19" i="1"/>
  <c r="H25" i="10" s="1"/>
  <c r="N19" i="1"/>
  <c r="G25" i="11" s="1"/>
  <c r="O19" i="1"/>
  <c r="H25" i="11" s="1"/>
  <c r="A20" i="1"/>
  <c r="B20" i="1"/>
  <c r="C20" i="1"/>
  <c r="D20" i="1"/>
  <c r="E20" i="1"/>
  <c r="F20" i="1"/>
  <c r="G20" i="1"/>
  <c r="H20" i="1"/>
  <c r="I20" i="1"/>
  <c r="K23" i="4" s="1"/>
  <c r="J20" i="1"/>
  <c r="K20" i="1"/>
  <c r="L20" i="1"/>
  <c r="M20" i="1"/>
  <c r="H26" i="10" s="1"/>
  <c r="N20" i="1"/>
  <c r="G26" i="11" s="1"/>
  <c r="N26" i="11" s="1"/>
  <c r="O20" i="1"/>
  <c r="H26" i="11" s="1"/>
  <c r="A21" i="1"/>
  <c r="B21" i="1"/>
  <c r="C21" i="1"/>
  <c r="D21" i="1"/>
  <c r="E21" i="1"/>
  <c r="F21" i="1"/>
  <c r="G21" i="1"/>
  <c r="H21" i="1"/>
  <c r="I21" i="1"/>
  <c r="K24" i="4" s="1"/>
  <c r="J21" i="1"/>
  <c r="L24" i="4" s="1"/>
  <c r="K21" i="1"/>
  <c r="L21" i="1"/>
  <c r="M21" i="1"/>
  <c r="H27" i="10" s="1"/>
  <c r="N21" i="1"/>
  <c r="G27" i="11" s="1"/>
  <c r="O21" i="1"/>
  <c r="H27" i="11" s="1"/>
  <c r="A22" i="1"/>
  <c r="B22" i="1"/>
  <c r="C22" i="1"/>
  <c r="D22" i="1"/>
  <c r="E22" i="1"/>
  <c r="G22" i="1"/>
  <c r="H22" i="1"/>
  <c r="I22" i="1"/>
  <c r="J22" i="1"/>
  <c r="K22" i="1"/>
  <c r="L22" i="1"/>
  <c r="M22" i="1"/>
  <c r="H28" i="10" s="1"/>
  <c r="N22" i="1"/>
  <c r="G28" i="11" s="1"/>
  <c r="O22" i="1"/>
  <c r="H28" i="11" s="1"/>
  <c r="A23" i="1"/>
  <c r="B23" i="1"/>
  <c r="C23" i="1"/>
  <c r="D23" i="1"/>
  <c r="E23" i="1"/>
  <c r="F23" i="1"/>
  <c r="G23" i="1"/>
  <c r="H23" i="1"/>
  <c r="I23" i="1"/>
  <c r="J23" i="1"/>
  <c r="K23" i="1"/>
  <c r="L23" i="1"/>
  <c r="G29" i="10" s="1"/>
  <c r="M23" i="1"/>
  <c r="H29" i="10" s="1"/>
  <c r="N23" i="1"/>
  <c r="G29" i="11" s="1"/>
  <c r="O23" i="1"/>
  <c r="H29" i="11" s="1"/>
  <c r="A24" i="1"/>
  <c r="B24" i="1"/>
  <c r="C24" i="1"/>
  <c r="D24" i="1"/>
  <c r="E24" i="1"/>
  <c r="F24" i="1"/>
  <c r="G24" i="1"/>
  <c r="H24" i="1"/>
  <c r="I24" i="1"/>
  <c r="J24" i="1"/>
  <c r="K24" i="1"/>
  <c r="L24" i="1"/>
  <c r="M24" i="1"/>
  <c r="H30" i="10" s="1"/>
  <c r="N24" i="1"/>
  <c r="O24" i="1"/>
  <c r="H30" i="11" s="1"/>
  <c r="A25" i="1"/>
  <c r="B25" i="1"/>
  <c r="C25" i="1"/>
  <c r="D25" i="1"/>
  <c r="E25" i="1"/>
  <c r="F25" i="1"/>
  <c r="G25" i="1"/>
  <c r="H25" i="1"/>
  <c r="I25" i="1"/>
  <c r="K28" i="4" s="1"/>
  <c r="J25" i="1"/>
  <c r="K25" i="1"/>
  <c r="L25" i="1"/>
  <c r="G31" i="10" s="1"/>
  <c r="M25" i="1"/>
  <c r="H31" i="10" s="1"/>
  <c r="N25" i="1"/>
  <c r="O25" i="1"/>
  <c r="H31" i="11" s="1"/>
  <c r="L27" i="4" l="1"/>
  <c r="N29" i="10"/>
  <c r="N28" i="4"/>
  <c r="N31" i="10"/>
  <c r="N25" i="10"/>
  <c r="M23" i="4"/>
  <c r="N26" i="9"/>
  <c r="N27" i="11"/>
  <c r="G26" i="10"/>
  <c r="N26" i="10" s="1"/>
  <c r="L28" i="4"/>
  <c r="N24" i="4"/>
  <c r="N28" i="9"/>
  <c r="G31" i="11"/>
  <c r="N31" i="11" s="1"/>
  <c r="M24" i="4"/>
  <c r="G27" i="10"/>
  <c r="N27" i="10" s="1"/>
  <c r="M25" i="4"/>
  <c r="G30" i="11"/>
  <c r="N25" i="11"/>
  <c r="L25" i="4"/>
  <c r="N25" i="7"/>
  <c r="N25" i="9"/>
  <c r="M28" i="4"/>
  <c r="G30" i="10"/>
  <c r="N30" i="10" s="1"/>
  <c r="G28" i="10"/>
  <c r="N28" i="10" s="1"/>
  <c r="N29" i="11"/>
  <c r="N30" i="11"/>
  <c r="N28" i="11"/>
  <c r="N31" i="9"/>
  <c r="N31" i="7"/>
  <c r="N29" i="7"/>
  <c r="N27" i="7"/>
  <c r="N30" i="7"/>
  <c r="K25" i="4"/>
  <c r="N25" i="4"/>
  <c r="F22" i="1"/>
  <c r="M22" i="4" l="1"/>
  <c r="K22" i="4"/>
  <c r="L23" i="4"/>
  <c r="L22" i="4"/>
  <c r="K27" i="4"/>
  <c r="K26" i="4"/>
  <c r="L26" i="4"/>
  <c r="N22" i="4"/>
  <c r="N23" i="4"/>
  <c r="M26" i="4"/>
  <c r="M27" i="4"/>
  <c r="N26" i="4"/>
  <c r="N27" i="4"/>
  <c r="A19" i="8"/>
  <c r="B19" i="8"/>
  <c r="C19" i="8"/>
  <c r="D19" i="8"/>
  <c r="E19" i="8"/>
  <c r="A20" i="8"/>
  <c r="B20" i="8"/>
  <c r="C20" i="8"/>
  <c r="D20" i="8"/>
  <c r="E20" i="8"/>
  <c r="A21" i="8"/>
  <c r="B21" i="8"/>
  <c r="C21" i="8"/>
  <c r="D21" i="8"/>
  <c r="E21" i="8"/>
  <c r="A22" i="8"/>
  <c r="B22" i="8"/>
  <c r="C22" i="8"/>
  <c r="D22" i="8"/>
  <c r="E22" i="8"/>
  <c r="A23" i="8"/>
  <c r="B23" i="8"/>
  <c r="C23" i="8"/>
  <c r="D23" i="8"/>
  <c r="E23" i="8"/>
  <c r="A24" i="8"/>
  <c r="B24" i="8"/>
  <c r="C24" i="8"/>
  <c r="D24" i="8"/>
  <c r="E24" i="8"/>
  <c r="A25" i="8"/>
  <c r="B25" i="8"/>
  <c r="C25" i="8"/>
  <c r="D25" i="8"/>
  <c r="E25" i="8"/>
  <c r="F5" i="1" l="1"/>
  <c r="F6" i="1"/>
  <c r="F7" i="1"/>
  <c r="F8" i="1"/>
  <c r="F9" i="1"/>
  <c r="F10" i="1"/>
  <c r="F11" i="1"/>
  <c r="F12" i="1"/>
  <c r="F13" i="1"/>
  <c r="F14" i="1"/>
  <c r="F15" i="1"/>
  <c r="F16" i="1"/>
  <c r="F17" i="1"/>
  <c r="F18" i="1"/>
  <c r="F4" i="1"/>
  <c r="B18" i="11" l="1"/>
  <c r="C18" i="11"/>
  <c r="D18" i="11"/>
  <c r="E18" i="11"/>
  <c r="F18" i="11"/>
  <c r="I18" i="11"/>
  <c r="J18" i="11"/>
  <c r="K18" i="11"/>
  <c r="L18" i="11"/>
  <c r="M18" i="11"/>
  <c r="B19" i="11"/>
  <c r="C19" i="11"/>
  <c r="D19" i="11"/>
  <c r="E19" i="11"/>
  <c r="F19" i="11"/>
  <c r="I19" i="11"/>
  <c r="J19" i="11"/>
  <c r="K19" i="11"/>
  <c r="L19" i="11"/>
  <c r="M19" i="11"/>
  <c r="B20" i="11"/>
  <c r="C20" i="11"/>
  <c r="D20" i="11"/>
  <c r="E20" i="11"/>
  <c r="F20" i="11"/>
  <c r="I20" i="11"/>
  <c r="J20" i="11"/>
  <c r="K20" i="11"/>
  <c r="L20" i="11"/>
  <c r="M20" i="11"/>
  <c r="B21" i="11"/>
  <c r="C21" i="11"/>
  <c r="D21" i="11"/>
  <c r="E21" i="11"/>
  <c r="F21" i="11"/>
  <c r="I21" i="11"/>
  <c r="J21" i="11"/>
  <c r="K21" i="11"/>
  <c r="L21" i="11"/>
  <c r="M21" i="11"/>
  <c r="B22" i="11"/>
  <c r="C22" i="11"/>
  <c r="D22" i="11"/>
  <c r="E22" i="11"/>
  <c r="F22" i="11"/>
  <c r="I22" i="11"/>
  <c r="J22" i="11"/>
  <c r="K22" i="11"/>
  <c r="L22" i="11"/>
  <c r="M22" i="11"/>
  <c r="B23" i="11"/>
  <c r="C23" i="11"/>
  <c r="D23" i="11"/>
  <c r="E23" i="11"/>
  <c r="F23" i="11"/>
  <c r="I23" i="11"/>
  <c r="J23" i="11"/>
  <c r="K23" i="11"/>
  <c r="L23" i="11"/>
  <c r="M23" i="11"/>
  <c r="B24" i="11"/>
  <c r="C24" i="11"/>
  <c r="D24" i="11"/>
  <c r="E24" i="11"/>
  <c r="F24" i="11"/>
  <c r="I24" i="11"/>
  <c r="J24" i="11"/>
  <c r="K24" i="11"/>
  <c r="L24" i="11"/>
  <c r="M24" i="11"/>
  <c r="B18" i="10"/>
  <c r="C18" i="10"/>
  <c r="D18" i="10"/>
  <c r="E18" i="10"/>
  <c r="F18" i="10"/>
  <c r="I18" i="10"/>
  <c r="J18" i="10"/>
  <c r="K18" i="10"/>
  <c r="L18" i="10"/>
  <c r="M18" i="10"/>
  <c r="B19" i="10"/>
  <c r="C19" i="10"/>
  <c r="D19" i="10"/>
  <c r="E19" i="10"/>
  <c r="F19" i="10"/>
  <c r="I19" i="10"/>
  <c r="J19" i="10"/>
  <c r="K19" i="10"/>
  <c r="L19" i="10"/>
  <c r="M19" i="10"/>
  <c r="B20" i="10"/>
  <c r="C20" i="10"/>
  <c r="D20" i="10"/>
  <c r="E20" i="10"/>
  <c r="F20" i="10"/>
  <c r="I20" i="10"/>
  <c r="J20" i="10"/>
  <c r="K20" i="10"/>
  <c r="L20" i="10"/>
  <c r="M20" i="10"/>
  <c r="B21" i="10"/>
  <c r="C21" i="10"/>
  <c r="D21" i="10"/>
  <c r="E21" i="10"/>
  <c r="F21" i="10"/>
  <c r="I21" i="10"/>
  <c r="J21" i="10"/>
  <c r="K21" i="10"/>
  <c r="L21" i="10"/>
  <c r="M21" i="10"/>
  <c r="B22" i="10"/>
  <c r="C22" i="10"/>
  <c r="D22" i="10"/>
  <c r="E22" i="10"/>
  <c r="F22" i="10"/>
  <c r="I22" i="10"/>
  <c r="J22" i="10"/>
  <c r="K22" i="10"/>
  <c r="L22" i="10"/>
  <c r="M22" i="10"/>
  <c r="B23" i="10"/>
  <c r="C23" i="10"/>
  <c r="D23" i="10"/>
  <c r="E23" i="10"/>
  <c r="F23" i="10"/>
  <c r="I23" i="10"/>
  <c r="J23" i="10"/>
  <c r="K23" i="10"/>
  <c r="L23" i="10"/>
  <c r="M23" i="10"/>
  <c r="B24" i="10"/>
  <c r="C24" i="10"/>
  <c r="D24" i="10"/>
  <c r="E24" i="10"/>
  <c r="F24" i="10"/>
  <c r="I24" i="10"/>
  <c r="J24" i="10"/>
  <c r="K24" i="10"/>
  <c r="L24" i="10"/>
  <c r="M24" i="10"/>
  <c r="B18" i="9"/>
  <c r="C18" i="9"/>
  <c r="D18" i="9"/>
  <c r="E18" i="9"/>
  <c r="F18" i="9"/>
  <c r="H18" i="9"/>
  <c r="I18" i="9"/>
  <c r="J18" i="9"/>
  <c r="K18" i="9"/>
  <c r="L18" i="9"/>
  <c r="M18" i="9"/>
  <c r="B19" i="9"/>
  <c r="C19" i="9"/>
  <c r="D19" i="9"/>
  <c r="E19" i="9"/>
  <c r="F19" i="9"/>
  <c r="H19" i="9"/>
  <c r="I19" i="9"/>
  <c r="J19" i="9"/>
  <c r="K19" i="9"/>
  <c r="L19" i="9"/>
  <c r="M19" i="9"/>
  <c r="B20" i="9"/>
  <c r="C20" i="9"/>
  <c r="D20" i="9"/>
  <c r="E20" i="9"/>
  <c r="F20" i="9"/>
  <c r="H20" i="9"/>
  <c r="I20" i="9"/>
  <c r="J20" i="9"/>
  <c r="K20" i="9"/>
  <c r="L20" i="9"/>
  <c r="M20" i="9"/>
  <c r="B21" i="9"/>
  <c r="C21" i="9"/>
  <c r="D21" i="9"/>
  <c r="E21" i="9"/>
  <c r="F21" i="9"/>
  <c r="H21" i="9"/>
  <c r="I21" i="9"/>
  <c r="J21" i="9"/>
  <c r="K21" i="9"/>
  <c r="L21" i="9"/>
  <c r="M21" i="9"/>
  <c r="B22" i="9"/>
  <c r="C22" i="9"/>
  <c r="D22" i="9"/>
  <c r="E22" i="9"/>
  <c r="F22" i="9"/>
  <c r="H22" i="9"/>
  <c r="I22" i="9"/>
  <c r="J22" i="9"/>
  <c r="K22" i="9"/>
  <c r="L22" i="9"/>
  <c r="M22" i="9"/>
  <c r="B23" i="9"/>
  <c r="C23" i="9"/>
  <c r="D23" i="9"/>
  <c r="E23" i="9"/>
  <c r="F23" i="9"/>
  <c r="H23" i="9"/>
  <c r="I23" i="9"/>
  <c r="J23" i="9"/>
  <c r="K23" i="9"/>
  <c r="L23" i="9"/>
  <c r="M23" i="9"/>
  <c r="B24" i="9"/>
  <c r="C24" i="9"/>
  <c r="D24" i="9"/>
  <c r="E24" i="9"/>
  <c r="F24" i="9"/>
  <c r="H24" i="9"/>
  <c r="I24" i="9"/>
  <c r="J24" i="9"/>
  <c r="K24" i="9"/>
  <c r="L24" i="9"/>
  <c r="M24" i="9"/>
  <c r="B22" i="7"/>
  <c r="C22" i="7"/>
  <c r="D22" i="7"/>
  <c r="E22" i="7"/>
  <c r="F22" i="7"/>
  <c r="G22" i="7"/>
  <c r="H22" i="7"/>
  <c r="I22" i="7"/>
  <c r="J22" i="7"/>
  <c r="K22" i="7"/>
  <c r="L22" i="7"/>
  <c r="M22" i="7"/>
  <c r="B23" i="7"/>
  <c r="C23" i="7"/>
  <c r="D23" i="7"/>
  <c r="E23" i="7"/>
  <c r="F23" i="7"/>
  <c r="G23" i="7"/>
  <c r="H23" i="7"/>
  <c r="I23" i="7"/>
  <c r="J23" i="7"/>
  <c r="K23" i="7"/>
  <c r="L23" i="7"/>
  <c r="M23" i="7"/>
  <c r="B24" i="7"/>
  <c r="C24" i="7"/>
  <c r="D24" i="7"/>
  <c r="E24" i="7"/>
  <c r="F24" i="7"/>
  <c r="G24" i="7"/>
  <c r="H24" i="7"/>
  <c r="I24" i="7"/>
  <c r="J24" i="7"/>
  <c r="K24" i="7"/>
  <c r="L24" i="7"/>
  <c r="M24" i="7"/>
  <c r="B18" i="7"/>
  <c r="C18" i="7"/>
  <c r="D18" i="7"/>
  <c r="E18" i="7"/>
  <c r="F18" i="7"/>
  <c r="G18" i="7"/>
  <c r="H18" i="7"/>
  <c r="I18" i="7"/>
  <c r="J18" i="7"/>
  <c r="K18" i="7"/>
  <c r="L18" i="7"/>
  <c r="M18" i="7"/>
  <c r="B19" i="7"/>
  <c r="C19" i="7"/>
  <c r="D19" i="7"/>
  <c r="E19" i="7"/>
  <c r="F19" i="7"/>
  <c r="G19" i="7"/>
  <c r="H19" i="7"/>
  <c r="I19" i="7"/>
  <c r="J19" i="7"/>
  <c r="K19" i="7"/>
  <c r="L19" i="7"/>
  <c r="M19" i="7"/>
  <c r="B20" i="7"/>
  <c r="C20" i="7"/>
  <c r="D20" i="7"/>
  <c r="E20" i="7"/>
  <c r="F20" i="7"/>
  <c r="G20" i="7"/>
  <c r="H20" i="7"/>
  <c r="I20" i="7"/>
  <c r="J20" i="7"/>
  <c r="K20" i="7"/>
  <c r="L20" i="7"/>
  <c r="M20" i="7"/>
  <c r="B21" i="7"/>
  <c r="C21" i="7"/>
  <c r="D21" i="7"/>
  <c r="E21" i="7"/>
  <c r="F21" i="7"/>
  <c r="G21" i="7"/>
  <c r="H21" i="7"/>
  <c r="I21" i="7"/>
  <c r="J21" i="7"/>
  <c r="K21" i="7"/>
  <c r="L21" i="7"/>
  <c r="M21" i="7"/>
  <c r="A20" i="4"/>
  <c r="B20" i="4"/>
  <c r="C20" i="4"/>
  <c r="D20" i="4"/>
  <c r="E20" i="4"/>
  <c r="F20" i="4"/>
  <c r="G20" i="4"/>
  <c r="H20" i="4"/>
  <c r="I20" i="4"/>
  <c r="J20" i="4"/>
  <c r="A21" i="4"/>
  <c r="B21" i="4"/>
  <c r="C21" i="4"/>
  <c r="D21" i="4"/>
  <c r="E21" i="4"/>
  <c r="F21" i="4"/>
  <c r="G21" i="4"/>
  <c r="H21" i="4"/>
  <c r="I21" i="4"/>
  <c r="J21" i="4"/>
  <c r="A15" i="4"/>
  <c r="B15" i="4"/>
  <c r="C15" i="4"/>
  <c r="D15" i="4"/>
  <c r="E15" i="4"/>
  <c r="F15" i="4"/>
  <c r="G15" i="4"/>
  <c r="H15" i="4"/>
  <c r="I15" i="4"/>
  <c r="J15" i="4"/>
  <c r="A16" i="4"/>
  <c r="B16" i="4"/>
  <c r="C16" i="4"/>
  <c r="D16" i="4"/>
  <c r="E16" i="4"/>
  <c r="F16" i="4"/>
  <c r="G16" i="4"/>
  <c r="H16" i="4"/>
  <c r="I16" i="4"/>
  <c r="J16" i="4"/>
  <c r="A17" i="4"/>
  <c r="B17" i="4"/>
  <c r="C17" i="4"/>
  <c r="D17" i="4"/>
  <c r="E17" i="4"/>
  <c r="F17" i="4"/>
  <c r="G17" i="4"/>
  <c r="H17" i="4"/>
  <c r="I17" i="4"/>
  <c r="J17" i="4"/>
  <c r="A18" i="4"/>
  <c r="B18" i="4"/>
  <c r="C18" i="4"/>
  <c r="D18" i="4"/>
  <c r="E18" i="4"/>
  <c r="F18" i="4"/>
  <c r="G18" i="4"/>
  <c r="H18" i="4"/>
  <c r="I18" i="4"/>
  <c r="J18" i="4"/>
  <c r="A19" i="4"/>
  <c r="B19" i="4"/>
  <c r="C19" i="4"/>
  <c r="D19" i="4"/>
  <c r="E19" i="4"/>
  <c r="F19" i="4"/>
  <c r="G19" i="4"/>
  <c r="H19" i="4"/>
  <c r="I19" i="4"/>
  <c r="J19" i="4"/>
  <c r="A12" i="1"/>
  <c r="B12" i="1"/>
  <c r="C12" i="1"/>
  <c r="D12" i="1"/>
  <c r="E12" i="1"/>
  <c r="G12" i="1"/>
  <c r="H12" i="1"/>
  <c r="I12" i="1"/>
  <c r="K12" i="1"/>
  <c r="M12" i="1"/>
  <c r="H18" i="10" s="1"/>
  <c r="O12" i="1"/>
  <c r="H18" i="11" s="1"/>
  <c r="A13" i="1"/>
  <c r="B13" i="1"/>
  <c r="C13" i="1"/>
  <c r="D13" i="1"/>
  <c r="E13" i="1"/>
  <c r="G13" i="1"/>
  <c r="H13" i="1"/>
  <c r="I13" i="1"/>
  <c r="K13" i="1"/>
  <c r="M13" i="1"/>
  <c r="H19" i="10" s="1"/>
  <c r="O13" i="1"/>
  <c r="H19" i="11" s="1"/>
  <c r="A14" i="1"/>
  <c r="B14" i="1"/>
  <c r="C14" i="1"/>
  <c r="D14" i="1"/>
  <c r="E14" i="1"/>
  <c r="G14" i="1"/>
  <c r="H14" i="1"/>
  <c r="I14" i="1"/>
  <c r="K14" i="1"/>
  <c r="M14" i="1"/>
  <c r="H20" i="10" s="1"/>
  <c r="O14" i="1"/>
  <c r="H20" i="11" s="1"/>
  <c r="A15" i="1"/>
  <c r="B15" i="1"/>
  <c r="C15" i="1"/>
  <c r="D15" i="1"/>
  <c r="E15" i="1"/>
  <c r="G15" i="1"/>
  <c r="H15" i="1"/>
  <c r="I15" i="1"/>
  <c r="K15" i="1"/>
  <c r="M15" i="1"/>
  <c r="H21" i="10" s="1"/>
  <c r="O15" i="1"/>
  <c r="H21" i="11" s="1"/>
  <c r="A16" i="1"/>
  <c r="B16" i="1"/>
  <c r="C16" i="1"/>
  <c r="D16" i="1"/>
  <c r="E16" i="1"/>
  <c r="G16" i="1"/>
  <c r="H16" i="1"/>
  <c r="I16" i="1"/>
  <c r="J16" i="1"/>
  <c r="L19" i="4" s="1"/>
  <c r="K16" i="1"/>
  <c r="M16" i="1"/>
  <c r="H22" i="10" s="1"/>
  <c r="O16" i="1"/>
  <c r="H22" i="11" s="1"/>
  <c r="A17" i="1"/>
  <c r="B17" i="1"/>
  <c r="C17" i="1"/>
  <c r="D17" i="1"/>
  <c r="E17" i="1"/>
  <c r="G17" i="1"/>
  <c r="H17" i="1"/>
  <c r="I17" i="1"/>
  <c r="K17" i="1"/>
  <c r="M17" i="1"/>
  <c r="H23" i="10" s="1"/>
  <c r="O17" i="1"/>
  <c r="H23" i="11" s="1"/>
  <c r="A18" i="1"/>
  <c r="B18" i="1"/>
  <c r="C18" i="1"/>
  <c r="D18" i="1"/>
  <c r="E18" i="1"/>
  <c r="G18" i="1"/>
  <c r="H18" i="1"/>
  <c r="I18" i="1"/>
  <c r="K18" i="1"/>
  <c r="M18" i="1"/>
  <c r="H24" i="10" s="1"/>
  <c r="O18" i="1"/>
  <c r="H24" i="11" s="1"/>
  <c r="A12" i="8"/>
  <c r="B12" i="8"/>
  <c r="C12" i="8"/>
  <c r="D12" i="8"/>
  <c r="E12" i="8"/>
  <c r="G18" i="9"/>
  <c r="N18" i="9" s="1"/>
  <c r="N12" i="1"/>
  <c r="G18" i="11" s="1"/>
  <c r="A13" i="8"/>
  <c r="B13" i="8"/>
  <c r="C13" i="8"/>
  <c r="D13" i="8"/>
  <c r="E13" i="8"/>
  <c r="A14" i="8"/>
  <c r="B14" i="8"/>
  <c r="C14" i="8"/>
  <c r="D14" i="8"/>
  <c r="E14" i="8"/>
  <c r="J14" i="1"/>
  <c r="N14" i="1"/>
  <c r="G20" i="11" s="1"/>
  <c r="A15" i="8"/>
  <c r="B15" i="8"/>
  <c r="C15" i="8"/>
  <c r="D15" i="8"/>
  <c r="E15" i="8"/>
  <c r="G21" i="9"/>
  <c r="N21" i="9" s="1"/>
  <c r="A16" i="8"/>
  <c r="B16" i="8"/>
  <c r="C16" i="8"/>
  <c r="D16" i="8"/>
  <c r="E16" i="8"/>
  <c r="G22" i="9"/>
  <c r="A17" i="8"/>
  <c r="B17" i="8"/>
  <c r="C17" i="8"/>
  <c r="D17" i="8"/>
  <c r="E17" i="8"/>
  <c r="G23" i="9"/>
  <c r="L17" i="1"/>
  <c r="G23" i="10" s="1"/>
  <c r="N17" i="1"/>
  <c r="G23" i="11" s="1"/>
  <c r="A18" i="8"/>
  <c r="B18" i="8"/>
  <c r="C18" i="8"/>
  <c r="D18" i="8"/>
  <c r="E18" i="8"/>
  <c r="N22" i="9" l="1"/>
  <c r="N19" i="7"/>
  <c r="N21" i="7"/>
  <c r="N18" i="7"/>
  <c r="N23" i="7"/>
  <c r="N22" i="7"/>
  <c r="L17" i="4"/>
  <c r="N20" i="7"/>
  <c r="N23" i="10"/>
  <c r="N20" i="11"/>
  <c r="K20" i="4"/>
  <c r="N18" i="11"/>
  <c r="N23" i="11"/>
  <c r="K15" i="4"/>
  <c r="N18" i="1"/>
  <c r="L18" i="1"/>
  <c r="N13" i="1"/>
  <c r="G19" i="11" s="1"/>
  <c r="N19" i="11" s="1"/>
  <c r="L13" i="1"/>
  <c r="G19" i="10" s="1"/>
  <c r="N19" i="10" s="1"/>
  <c r="M20" i="4"/>
  <c r="J15" i="1"/>
  <c r="L12" i="1"/>
  <c r="G19" i="9"/>
  <c r="N19" i="9" s="1"/>
  <c r="G24" i="9"/>
  <c r="N24" i="9" s="1"/>
  <c r="G20" i="9"/>
  <c r="N20" i="9" s="1"/>
  <c r="J17" i="1"/>
  <c r="L20" i="4" s="1"/>
  <c r="J12" i="1"/>
  <c r="L15" i="4" s="1"/>
  <c r="L14" i="1"/>
  <c r="G20" i="10" s="1"/>
  <c r="N20" i="10" s="1"/>
  <c r="J18" i="1"/>
  <c r="N23" i="9"/>
  <c r="J13" i="1"/>
  <c r="N20" i="4"/>
  <c r="N15" i="4"/>
  <c r="N24" i="7"/>
  <c r="K19" i="4"/>
  <c r="M17" i="4"/>
  <c r="A8" i="4"/>
  <c r="B8" i="4"/>
  <c r="C8" i="4"/>
  <c r="D8" i="4"/>
  <c r="E8" i="4"/>
  <c r="F8" i="4"/>
  <c r="G8" i="4"/>
  <c r="H8" i="4"/>
  <c r="I8" i="4"/>
  <c r="J8" i="4"/>
  <c r="A9" i="4"/>
  <c r="B9" i="4"/>
  <c r="C9" i="4"/>
  <c r="D9" i="4"/>
  <c r="E9" i="4"/>
  <c r="F9" i="4"/>
  <c r="G9" i="4"/>
  <c r="H9" i="4"/>
  <c r="I9" i="4"/>
  <c r="J9" i="4"/>
  <c r="A10" i="4"/>
  <c r="B10" i="4"/>
  <c r="C10" i="4"/>
  <c r="D10" i="4"/>
  <c r="E10" i="4"/>
  <c r="F10" i="4"/>
  <c r="G10" i="4"/>
  <c r="H10" i="4"/>
  <c r="I10" i="4"/>
  <c r="J10" i="4"/>
  <c r="A11" i="4"/>
  <c r="B11" i="4"/>
  <c r="C11" i="4"/>
  <c r="D11" i="4"/>
  <c r="E11" i="4"/>
  <c r="F11" i="4"/>
  <c r="G11" i="4"/>
  <c r="H11" i="4"/>
  <c r="I11" i="4"/>
  <c r="J11" i="4"/>
  <c r="A12" i="4"/>
  <c r="B12" i="4"/>
  <c r="C12" i="4"/>
  <c r="D12" i="4"/>
  <c r="E12" i="4"/>
  <c r="F12" i="4"/>
  <c r="G12" i="4"/>
  <c r="H12" i="4"/>
  <c r="I12" i="4"/>
  <c r="J12" i="4"/>
  <c r="A13" i="4"/>
  <c r="B13" i="4"/>
  <c r="C13" i="4"/>
  <c r="D13" i="4"/>
  <c r="E13" i="4"/>
  <c r="F13" i="4"/>
  <c r="G13" i="4"/>
  <c r="H13" i="4"/>
  <c r="I13" i="4"/>
  <c r="J13" i="4"/>
  <c r="A14" i="4"/>
  <c r="B14" i="4"/>
  <c r="C14" i="4"/>
  <c r="D14" i="4"/>
  <c r="E14" i="4"/>
  <c r="F14" i="4"/>
  <c r="G14" i="4"/>
  <c r="H14" i="4"/>
  <c r="I14" i="4"/>
  <c r="J14" i="4"/>
  <c r="J7" i="4"/>
  <c r="H7" i="4"/>
  <c r="I7" i="4"/>
  <c r="G7" i="4"/>
  <c r="F7" i="4"/>
  <c r="B7" i="4"/>
  <c r="C7" i="4"/>
  <c r="D7" i="4"/>
  <c r="E7" i="4"/>
  <c r="A7" i="4"/>
  <c r="A5" i="1"/>
  <c r="B5" i="1"/>
  <c r="C5" i="1"/>
  <c r="D5" i="1"/>
  <c r="E5" i="1"/>
  <c r="A6" i="1"/>
  <c r="B6" i="1"/>
  <c r="C6" i="1"/>
  <c r="D6" i="1"/>
  <c r="E6" i="1"/>
  <c r="A7" i="1"/>
  <c r="B7" i="1"/>
  <c r="C7" i="1"/>
  <c r="D7" i="1"/>
  <c r="E7" i="1"/>
  <c r="A8" i="1"/>
  <c r="B8" i="1"/>
  <c r="C8" i="1"/>
  <c r="D8" i="1"/>
  <c r="E8" i="1"/>
  <c r="A9" i="1"/>
  <c r="B9" i="1"/>
  <c r="C9" i="1"/>
  <c r="D9" i="1"/>
  <c r="E9" i="1"/>
  <c r="A10" i="1"/>
  <c r="B10" i="1"/>
  <c r="C10" i="1"/>
  <c r="D10" i="1"/>
  <c r="E10" i="1"/>
  <c r="A11" i="1"/>
  <c r="B11" i="1"/>
  <c r="C11" i="1"/>
  <c r="D11" i="1"/>
  <c r="E11" i="1"/>
  <c r="B4" i="1"/>
  <c r="C4" i="1"/>
  <c r="D4" i="1"/>
  <c r="E4" i="1"/>
  <c r="A4" i="1"/>
  <c r="A5" i="8"/>
  <c r="B5" i="8"/>
  <c r="C5" i="8"/>
  <c r="D5" i="8"/>
  <c r="E5" i="8"/>
  <c r="A6" i="8"/>
  <c r="B6" i="8"/>
  <c r="C6" i="8"/>
  <c r="D6" i="8"/>
  <c r="E6" i="8"/>
  <c r="A7" i="8"/>
  <c r="B7" i="8"/>
  <c r="C7" i="8"/>
  <c r="D7" i="8"/>
  <c r="E7" i="8"/>
  <c r="A8" i="8"/>
  <c r="B8" i="8"/>
  <c r="C8" i="8"/>
  <c r="D8" i="8"/>
  <c r="E8" i="8"/>
  <c r="A9" i="8"/>
  <c r="B9" i="8"/>
  <c r="C9" i="8"/>
  <c r="D9" i="8"/>
  <c r="E9" i="8"/>
  <c r="A10" i="8"/>
  <c r="B10" i="8"/>
  <c r="C10" i="8"/>
  <c r="D10" i="8"/>
  <c r="E10" i="8"/>
  <c r="A11" i="8"/>
  <c r="B11" i="8"/>
  <c r="C11" i="8"/>
  <c r="D11" i="8"/>
  <c r="E11" i="8"/>
  <c r="B4" i="8"/>
  <c r="C4" i="8"/>
  <c r="D4" i="8"/>
  <c r="E4" i="8"/>
  <c r="A4" i="8"/>
  <c r="L16" i="4" l="1"/>
  <c r="N16" i="4"/>
  <c r="N17" i="4"/>
  <c r="K21" i="4"/>
  <c r="K18" i="4"/>
  <c r="L21" i="4"/>
  <c r="L18" i="4"/>
  <c r="K17" i="4"/>
  <c r="K16" i="4"/>
  <c r="L15" i="1"/>
  <c r="N15" i="1"/>
  <c r="N16" i="1"/>
  <c r="L16" i="1"/>
  <c r="M15" i="4"/>
  <c r="G18" i="10"/>
  <c r="N18" i="10" s="1"/>
  <c r="G24" i="10"/>
  <c r="N24" i="10" s="1"/>
  <c r="M16" i="4"/>
  <c r="G24" i="11"/>
  <c r="N24" i="11" s="1"/>
  <c r="M17" i="9"/>
  <c r="O10" i="1"/>
  <c r="H16" i="11" s="1"/>
  <c r="M15" i="9"/>
  <c r="I9" i="1"/>
  <c r="H14" i="7"/>
  <c r="M13" i="7"/>
  <c r="O6" i="1"/>
  <c r="O4" i="1"/>
  <c r="H10" i="11" s="1"/>
  <c r="M4" i="1"/>
  <c r="K4" i="1"/>
  <c r="I11" i="1"/>
  <c r="H11" i="1"/>
  <c r="G11" i="1"/>
  <c r="N10" i="1"/>
  <c r="G16" i="11" s="1"/>
  <c r="M10" i="1"/>
  <c r="L10" i="1"/>
  <c r="K10" i="1"/>
  <c r="J10" i="1"/>
  <c r="I10" i="1"/>
  <c r="H10" i="1"/>
  <c r="G10" i="1"/>
  <c r="H9" i="1"/>
  <c r="G9" i="1"/>
  <c r="H8" i="1"/>
  <c r="G8" i="1"/>
  <c r="N7" i="1"/>
  <c r="G13" i="11" s="1"/>
  <c r="L7" i="1"/>
  <c r="J7" i="1"/>
  <c r="H7" i="1"/>
  <c r="G7" i="1"/>
  <c r="N6" i="1"/>
  <c r="G12" i="11" s="1"/>
  <c r="M6" i="1"/>
  <c r="H12" i="10" s="1"/>
  <c r="L6" i="1"/>
  <c r="G12" i="10" s="1"/>
  <c r="K6" i="1"/>
  <c r="J6" i="1"/>
  <c r="I6" i="1"/>
  <c r="H6" i="1"/>
  <c r="G6" i="1"/>
  <c r="O5" i="1"/>
  <c r="H11" i="11" s="1"/>
  <c r="N5" i="1"/>
  <c r="G11" i="11" s="1"/>
  <c r="M5" i="1"/>
  <c r="H11" i="10" s="1"/>
  <c r="L5" i="1"/>
  <c r="G11" i="10" s="1"/>
  <c r="K5" i="1"/>
  <c r="J5" i="1"/>
  <c r="I5" i="1"/>
  <c r="H5" i="1"/>
  <c r="G5" i="1"/>
  <c r="N4" i="1"/>
  <c r="L4" i="1"/>
  <c r="J4" i="1"/>
  <c r="I4" i="1"/>
  <c r="H4" i="1"/>
  <c r="G4" i="1"/>
  <c r="M17" i="7"/>
  <c r="L17" i="7"/>
  <c r="K17" i="7"/>
  <c r="J17" i="7"/>
  <c r="I17" i="7"/>
  <c r="H17" i="7"/>
  <c r="G17" i="7"/>
  <c r="F17" i="7"/>
  <c r="E17" i="7"/>
  <c r="D17" i="7"/>
  <c r="C17" i="7"/>
  <c r="B17" i="7"/>
  <c r="M16" i="7"/>
  <c r="L16" i="7"/>
  <c r="K16" i="7"/>
  <c r="J16" i="7"/>
  <c r="I16" i="7"/>
  <c r="H16" i="7"/>
  <c r="G16" i="7"/>
  <c r="F16" i="7"/>
  <c r="E16" i="7"/>
  <c r="D16" i="7"/>
  <c r="C16" i="7"/>
  <c r="B16" i="7"/>
  <c r="M15" i="7"/>
  <c r="L15" i="7"/>
  <c r="K15" i="7"/>
  <c r="J15" i="7"/>
  <c r="I15" i="7"/>
  <c r="H15" i="7"/>
  <c r="G15" i="7"/>
  <c r="F15" i="7"/>
  <c r="E15" i="7"/>
  <c r="D15" i="7"/>
  <c r="C15" i="7"/>
  <c r="B15" i="7"/>
  <c r="L14" i="7"/>
  <c r="K14" i="7"/>
  <c r="J14" i="7"/>
  <c r="I14" i="7"/>
  <c r="G14" i="7"/>
  <c r="F14" i="7"/>
  <c r="E14" i="7"/>
  <c r="D14" i="7"/>
  <c r="C14" i="7"/>
  <c r="B14" i="7"/>
  <c r="L13" i="7"/>
  <c r="K13" i="7"/>
  <c r="J13" i="7"/>
  <c r="I13" i="7"/>
  <c r="G13" i="7"/>
  <c r="F13" i="7"/>
  <c r="E13" i="7"/>
  <c r="D13" i="7"/>
  <c r="C13" i="7"/>
  <c r="B13" i="7"/>
  <c r="M12" i="7"/>
  <c r="L12" i="7"/>
  <c r="K12" i="7"/>
  <c r="J12" i="7"/>
  <c r="I12" i="7"/>
  <c r="H12" i="7"/>
  <c r="G12" i="7"/>
  <c r="F12" i="7"/>
  <c r="E12" i="7"/>
  <c r="D12" i="7"/>
  <c r="C12" i="7"/>
  <c r="B12" i="7"/>
  <c r="M11" i="7"/>
  <c r="L11" i="7"/>
  <c r="K11" i="7"/>
  <c r="J11" i="7"/>
  <c r="I11" i="7"/>
  <c r="H11" i="7"/>
  <c r="G11" i="7"/>
  <c r="F11" i="7"/>
  <c r="E11" i="7"/>
  <c r="D11" i="7"/>
  <c r="C11" i="7"/>
  <c r="B11" i="7"/>
  <c r="M10" i="7"/>
  <c r="L10" i="7"/>
  <c r="K10" i="7"/>
  <c r="J10" i="7"/>
  <c r="I10" i="7"/>
  <c r="H10" i="7"/>
  <c r="G10" i="7"/>
  <c r="F10" i="7"/>
  <c r="E10" i="7"/>
  <c r="D10" i="7"/>
  <c r="C10" i="7"/>
  <c r="B10" i="7"/>
  <c r="L17" i="9"/>
  <c r="K17" i="9"/>
  <c r="J17" i="9"/>
  <c r="I17" i="9"/>
  <c r="G17" i="9"/>
  <c r="F17" i="9"/>
  <c r="E17" i="9"/>
  <c r="D17" i="9"/>
  <c r="C17" i="9"/>
  <c r="B17" i="9"/>
  <c r="M16" i="9"/>
  <c r="L16" i="9"/>
  <c r="K16" i="9"/>
  <c r="J16" i="9"/>
  <c r="I16" i="9"/>
  <c r="H16" i="9"/>
  <c r="G16" i="9"/>
  <c r="F16" i="9"/>
  <c r="E16" i="9"/>
  <c r="D16" i="9"/>
  <c r="C16" i="9"/>
  <c r="B16" i="9"/>
  <c r="L15" i="9"/>
  <c r="K15" i="9"/>
  <c r="J15" i="9"/>
  <c r="I15" i="9"/>
  <c r="G15" i="9"/>
  <c r="F15" i="9"/>
  <c r="E15" i="9"/>
  <c r="D15" i="9"/>
  <c r="C15" i="9"/>
  <c r="B15" i="9"/>
  <c r="L14" i="9"/>
  <c r="K14" i="9"/>
  <c r="J14" i="9"/>
  <c r="I14" i="9"/>
  <c r="F14" i="9"/>
  <c r="E14" i="9"/>
  <c r="D14" i="9"/>
  <c r="C14" i="9"/>
  <c r="B14" i="9"/>
  <c r="L13" i="9"/>
  <c r="K13" i="9"/>
  <c r="J13" i="9"/>
  <c r="I13" i="9"/>
  <c r="G13" i="9"/>
  <c r="F13" i="9"/>
  <c r="E13" i="9"/>
  <c r="D13" i="9"/>
  <c r="C13" i="9"/>
  <c r="B13" i="9"/>
  <c r="M12" i="9"/>
  <c r="L12" i="9"/>
  <c r="K12" i="9"/>
  <c r="J12" i="9"/>
  <c r="I12" i="9"/>
  <c r="H12" i="9"/>
  <c r="G12" i="9"/>
  <c r="F12" i="9"/>
  <c r="E12" i="9"/>
  <c r="D12" i="9"/>
  <c r="C12" i="9"/>
  <c r="B12" i="9"/>
  <c r="M11" i="9"/>
  <c r="L11" i="9"/>
  <c r="K11" i="9"/>
  <c r="J11" i="9"/>
  <c r="I11" i="9"/>
  <c r="H11" i="9"/>
  <c r="G11" i="9"/>
  <c r="F11" i="9"/>
  <c r="E11" i="9"/>
  <c r="D11" i="9"/>
  <c r="C11" i="9"/>
  <c r="B11" i="9"/>
  <c r="M10" i="9"/>
  <c r="L10" i="9"/>
  <c r="K10" i="9"/>
  <c r="J10" i="9"/>
  <c r="I10" i="9"/>
  <c r="H10" i="9"/>
  <c r="G10" i="9"/>
  <c r="F10" i="9"/>
  <c r="E10" i="9"/>
  <c r="D10" i="9"/>
  <c r="C10" i="9"/>
  <c r="B10" i="9"/>
  <c r="L17" i="10"/>
  <c r="K17" i="10"/>
  <c r="J17" i="10"/>
  <c r="I17" i="10"/>
  <c r="F17" i="10"/>
  <c r="E17" i="10"/>
  <c r="D17" i="10"/>
  <c r="C17" i="10"/>
  <c r="B17" i="10"/>
  <c r="M16" i="10"/>
  <c r="L16" i="10"/>
  <c r="K16" i="10"/>
  <c r="J16" i="10"/>
  <c r="I16" i="10"/>
  <c r="H16" i="10"/>
  <c r="F16" i="10"/>
  <c r="E16" i="10"/>
  <c r="D16" i="10"/>
  <c r="C16" i="10"/>
  <c r="B16" i="10"/>
  <c r="L15" i="10"/>
  <c r="K15" i="10"/>
  <c r="J15" i="10"/>
  <c r="I15" i="10"/>
  <c r="F15" i="10"/>
  <c r="E15" i="10"/>
  <c r="D15" i="10"/>
  <c r="C15" i="10"/>
  <c r="B15" i="10"/>
  <c r="L14" i="10"/>
  <c r="K14" i="10"/>
  <c r="J14" i="10"/>
  <c r="I14" i="10"/>
  <c r="F14" i="10"/>
  <c r="E14" i="10"/>
  <c r="D14" i="10"/>
  <c r="C14" i="10"/>
  <c r="B14" i="10"/>
  <c r="L13" i="10"/>
  <c r="K13" i="10"/>
  <c r="J13" i="10"/>
  <c r="I13" i="10"/>
  <c r="G13" i="10"/>
  <c r="F13" i="10"/>
  <c r="E13" i="10"/>
  <c r="D13" i="10"/>
  <c r="C13" i="10"/>
  <c r="B13" i="10"/>
  <c r="M12" i="10"/>
  <c r="L12" i="10"/>
  <c r="K12" i="10"/>
  <c r="J12" i="10"/>
  <c r="I12" i="10"/>
  <c r="F12" i="10"/>
  <c r="E12" i="10"/>
  <c r="D12" i="10"/>
  <c r="C12" i="10"/>
  <c r="B12" i="10"/>
  <c r="M11" i="10"/>
  <c r="L11" i="10"/>
  <c r="K11" i="10"/>
  <c r="J11" i="10"/>
  <c r="I11" i="10"/>
  <c r="F11" i="10"/>
  <c r="E11" i="10"/>
  <c r="D11" i="10"/>
  <c r="C11" i="10"/>
  <c r="B11" i="10"/>
  <c r="M10" i="10"/>
  <c r="L10" i="10"/>
  <c r="K10" i="10"/>
  <c r="J10" i="10"/>
  <c r="I10" i="10"/>
  <c r="G10" i="10"/>
  <c r="F10" i="10"/>
  <c r="E10" i="10"/>
  <c r="D10" i="10"/>
  <c r="C10" i="10"/>
  <c r="B10" i="10"/>
  <c r="L17" i="11"/>
  <c r="K17" i="11"/>
  <c r="J17" i="11"/>
  <c r="I17" i="11"/>
  <c r="F17" i="11"/>
  <c r="E17" i="11"/>
  <c r="D17" i="11"/>
  <c r="C17" i="11"/>
  <c r="B17" i="11"/>
  <c r="M16" i="11"/>
  <c r="L16" i="11"/>
  <c r="K16" i="11"/>
  <c r="J16" i="11"/>
  <c r="I16" i="11"/>
  <c r="F16" i="11"/>
  <c r="E16" i="11"/>
  <c r="D16" i="11"/>
  <c r="C16" i="11"/>
  <c r="B16" i="11"/>
  <c r="L15" i="11"/>
  <c r="K15" i="11"/>
  <c r="J15" i="11"/>
  <c r="I15" i="11"/>
  <c r="F15" i="11"/>
  <c r="E15" i="11"/>
  <c r="D15" i="11"/>
  <c r="C15" i="11"/>
  <c r="B15" i="11"/>
  <c r="L14" i="11"/>
  <c r="K14" i="11"/>
  <c r="J14" i="11"/>
  <c r="I14" i="11"/>
  <c r="F14" i="11"/>
  <c r="E14" i="11"/>
  <c r="D14" i="11"/>
  <c r="C14" i="11"/>
  <c r="B14" i="11"/>
  <c r="L13" i="11"/>
  <c r="K13" i="11"/>
  <c r="J13" i="11"/>
  <c r="I13" i="11"/>
  <c r="F13" i="11"/>
  <c r="E13" i="11"/>
  <c r="D13" i="11"/>
  <c r="C13" i="11"/>
  <c r="B13" i="11"/>
  <c r="M12" i="11"/>
  <c r="L12" i="11"/>
  <c r="K12" i="11"/>
  <c r="J12" i="11"/>
  <c r="I12" i="11"/>
  <c r="F12" i="11"/>
  <c r="E12" i="11"/>
  <c r="D12" i="11"/>
  <c r="C12" i="11"/>
  <c r="B12" i="11"/>
  <c r="M11" i="11"/>
  <c r="L11" i="11"/>
  <c r="K11" i="11"/>
  <c r="J11" i="11"/>
  <c r="I11" i="11"/>
  <c r="F11" i="11"/>
  <c r="E11" i="11"/>
  <c r="D11" i="11"/>
  <c r="C11" i="11"/>
  <c r="B11" i="11"/>
  <c r="M10" i="11"/>
  <c r="L10" i="11"/>
  <c r="K10" i="11"/>
  <c r="J10" i="11"/>
  <c r="I10" i="11"/>
  <c r="F10" i="11"/>
  <c r="E10" i="11"/>
  <c r="D10" i="11"/>
  <c r="C10" i="11"/>
  <c r="B10" i="11"/>
  <c r="N21" i="4" l="1"/>
  <c r="M21" i="4"/>
  <c r="M14" i="7"/>
  <c r="I8" i="1"/>
  <c r="G10" i="11"/>
  <c r="M19" i="4"/>
  <c r="G22" i="10"/>
  <c r="N22" i="10" s="1"/>
  <c r="G22" i="11"/>
  <c r="N22" i="11" s="1"/>
  <c r="N19" i="4"/>
  <c r="G21" i="11"/>
  <c r="N21" i="11" s="1"/>
  <c r="G21" i="10"/>
  <c r="N21" i="10" s="1"/>
  <c r="G16" i="10"/>
  <c r="N16" i="10" s="1"/>
  <c r="H10" i="10"/>
  <c r="N8" i="1"/>
  <c r="L8" i="1"/>
  <c r="L9" i="1"/>
  <c r="N9" i="1"/>
  <c r="H12" i="11"/>
  <c r="N12" i="11" s="1"/>
  <c r="N11" i="1"/>
  <c r="L11" i="1"/>
  <c r="J9" i="1"/>
  <c r="H15" i="9"/>
  <c r="N15" i="9" s="1"/>
  <c r="H17" i="9"/>
  <c r="N17" i="9" s="1"/>
  <c r="H13" i="7"/>
  <c r="N13" i="7" s="1"/>
  <c r="K9" i="1"/>
  <c r="J8" i="1"/>
  <c r="J11" i="1"/>
  <c r="G14" i="9"/>
  <c r="K11" i="1"/>
  <c r="I7" i="1"/>
  <c r="N11" i="11"/>
  <c r="N11" i="10"/>
  <c r="N11" i="9"/>
  <c r="N14" i="7"/>
  <c r="N15" i="7"/>
  <c r="N17" i="7"/>
  <c r="D7" i="10"/>
  <c r="D7" i="9"/>
  <c r="D7" i="7"/>
  <c r="D7" i="11"/>
  <c r="N16" i="11"/>
  <c r="N12" i="10"/>
  <c r="N12" i="9"/>
  <c r="N16" i="9"/>
  <c r="N12" i="7"/>
  <c r="N16" i="7"/>
  <c r="N11" i="7"/>
  <c r="K12" i="4" l="1"/>
  <c r="M18" i="4"/>
  <c r="N18" i="4"/>
  <c r="G15" i="10"/>
  <c r="M14" i="9"/>
  <c r="H14" i="9"/>
  <c r="N14" i="9" s="1"/>
  <c r="K8" i="1"/>
  <c r="G17" i="10"/>
  <c r="G17" i="11"/>
  <c r="G14" i="10"/>
  <c r="G15" i="11"/>
  <c r="M11" i="1"/>
  <c r="H17" i="10" s="1"/>
  <c r="M17" i="10"/>
  <c r="G14" i="11"/>
  <c r="M15" i="10"/>
  <c r="M9" i="1"/>
  <c r="H15" i="10" s="1"/>
  <c r="M13" i="9"/>
  <c r="H13" i="9"/>
  <c r="N13" i="9" s="1"/>
  <c r="K7" i="1"/>
  <c r="K10" i="4"/>
  <c r="K14" i="4"/>
  <c r="K11" i="4"/>
  <c r="M14" i="4" l="1"/>
  <c r="L14" i="4"/>
  <c r="L12" i="4"/>
  <c r="L11" i="4"/>
  <c r="L10" i="4"/>
  <c r="M15" i="11"/>
  <c r="O9" i="1"/>
  <c r="M8" i="1"/>
  <c r="M14" i="10"/>
  <c r="N15" i="10"/>
  <c r="M13" i="10"/>
  <c r="M7" i="1"/>
  <c r="M17" i="11"/>
  <c r="O11" i="1"/>
  <c r="N17" i="10"/>
  <c r="M12" i="4" l="1"/>
  <c r="H17" i="11"/>
  <c r="N17" i="11" s="1"/>
  <c r="H14" i="10"/>
  <c r="N14" i="10" s="1"/>
  <c r="H15" i="11"/>
  <c r="N15" i="11" s="1"/>
  <c r="M14" i="11"/>
  <c r="O8" i="1"/>
  <c r="M13" i="11"/>
  <c r="O7" i="1"/>
  <c r="H13" i="10"/>
  <c r="N13" i="10" s="1"/>
  <c r="N10" i="9"/>
  <c r="N10" i="7"/>
  <c r="M11" i="4" l="1"/>
  <c r="N14" i="4"/>
  <c r="N12" i="4"/>
  <c r="M10" i="4"/>
  <c r="H14" i="11"/>
  <c r="N14" i="11" s="1"/>
  <c r="H13" i="11"/>
  <c r="N13" i="11" s="1"/>
  <c r="K7" i="4"/>
  <c r="L7" i="4"/>
  <c r="N11" i="4" l="1"/>
  <c r="N10" i="4"/>
  <c r="N10" i="10"/>
  <c r="K8" i="4"/>
  <c r="L13" i="4"/>
  <c r="K13" i="4"/>
  <c r="A3" i="4"/>
  <c r="M7" i="4" l="1"/>
  <c r="K9" i="4"/>
  <c r="L8" i="4"/>
  <c r="N10" i="11" l="1"/>
  <c r="N7" i="4"/>
  <c r="M9" i="4"/>
  <c r="L9" i="4"/>
  <c r="M8" i="4"/>
  <c r="M13" i="4"/>
  <c r="N9" i="4" l="1"/>
  <c r="N8" i="4"/>
  <c r="N13" i="4"/>
</calcChain>
</file>

<file path=xl/sharedStrings.xml><?xml version="1.0" encoding="utf-8"?>
<sst xmlns="http://schemas.openxmlformats.org/spreadsheetml/2006/main" count="382" uniqueCount="148">
  <si>
    <t>Nivel</t>
  </si>
  <si>
    <t>Objetivo</t>
  </si>
  <si>
    <t>Indicador</t>
  </si>
  <si>
    <t>Definición</t>
  </si>
  <si>
    <t>Método de cálculo</t>
  </si>
  <si>
    <t>Unidad de Medida</t>
  </si>
  <si>
    <t>Frecuencia</t>
  </si>
  <si>
    <t>Dimensión</t>
  </si>
  <si>
    <t>Numerador</t>
  </si>
  <si>
    <t>Denominador</t>
  </si>
  <si>
    <t>Tipo de Indicador</t>
  </si>
  <si>
    <t>Medios de verificación</t>
  </si>
  <si>
    <t>Supuestos</t>
  </si>
  <si>
    <t>Fin</t>
  </si>
  <si>
    <t>Eficacia</t>
  </si>
  <si>
    <t xml:space="preserve">Propósito </t>
  </si>
  <si>
    <t>Porcentaje</t>
  </si>
  <si>
    <t>Componente C1</t>
  </si>
  <si>
    <t>Trimestral</t>
  </si>
  <si>
    <t>Eficiencia</t>
  </si>
  <si>
    <t>Actividad A1C1</t>
  </si>
  <si>
    <t>Actividad A2C1</t>
  </si>
  <si>
    <t>Actividad A1C2</t>
  </si>
  <si>
    <t>META 2021</t>
  </si>
  <si>
    <t>Gobierno de la Alcaldía de Iztacalco</t>
  </si>
  <si>
    <t>IAPP INDICADORES ASOCIADOS A PROGRAMAS PRESUPUESTARIOS</t>
  </si>
  <si>
    <t>Unidad Responsable de Gasto:</t>
  </si>
  <si>
    <t xml:space="preserve">Período: </t>
  </si>
  <si>
    <t>Programa Presupuestario:</t>
  </si>
  <si>
    <t>Nombre del Indicador</t>
  </si>
  <si>
    <t>Nivel del Objetivo</t>
  </si>
  <si>
    <t>Método de Cálculo</t>
  </si>
  <si>
    <t>Dimensión a Medir</t>
  </si>
  <si>
    <t>Frecuencia de Medición</t>
  </si>
  <si>
    <t>Línea Base</t>
  </si>
  <si>
    <t xml:space="preserve">Meta Modificada al Periodo </t>
  </si>
  <si>
    <t xml:space="preserve">Meta Alcanzada al Periodo </t>
  </si>
  <si>
    <t>Meta física alcanzada 1er trimestre</t>
  </si>
  <si>
    <t>Meta física alcanzada 2o Trimestre</t>
  </si>
  <si>
    <t>Meta física alcanzada 3er Trimestre</t>
  </si>
  <si>
    <t>Meta física alcanzada 4o trimestre</t>
  </si>
  <si>
    <t>Valor de ponderadores
La suma de ponderadores debe ser 1</t>
  </si>
  <si>
    <t>Meta física original</t>
  </si>
  <si>
    <t>Meta física modificada 1er trimestre</t>
  </si>
  <si>
    <t>Meta física modificada 2o Trimestre</t>
  </si>
  <si>
    <t>Meta física modificada 3er Trimestre</t>
  </si>
  <si>
    <t>Meta física modificada 4o Trimestre</t>
  </si>
  <si>
    <t>Matriz de Indicadores para Resultados</t>
  </si>
  <si>
    <t>Avance porcentual</t>
  </si>
  <si>
    <t>1er Trimestre</t>
  </si>
  <si>
    <t>2do Trimestre</t>
  </si>
  <si>
    <t>3er Trimestre</t>
  </si>
  <si>
    <t>4to Trimestre</t>
  </si>
  <si>
    <t>Valor de los ponderadores
La suma de ponderadores debe ser 1</t>
  </si>
  <si>
    <t>Primer</t>
  </si>
  <si>
    <t>Segundo</t>
  </si>
  <si>
    <t>Tercero</t>
  </si>
  <si>
    <t>Cuarto</t>
  </si>
  <si>
    <t>Avance Porcentual trimestral</t>
  </si>
  <si>
    <t>Enero-Diciembre 2021</t>
  </si>
  <si>
    <t>Enero-Septiembre 2021</t>
  </si>
  <si>
    <t>Enero-Junio 2021</t>
  </si>
  <si>
    <t>Enero-Marzo 2021</t>
  </si>
  <si>
    <t>Anual</t>
  </si>
  <si>
    <t>Estratégico</t>
  </si>
  <si>
    <t>Componente C2</t>
  </si>
  <si>
    <t>Actividad A2C2</t>
  </si>
  <si>
    <t>Componente C3</t>
  </si>
  <si>
    <t>Actividad A1C3</t>
  </si>
  <si>
    <t>Actividad A2C3</t>
  </si>
  <si>
    <t>Componente C4</t>
  </si>
  <si>
    <t>Actividad A1C4</t>
  </si>
  <si>
    <t>Actividad A2C4</t>
  </si>
  <si>
    <t>Avance en el cumplimiento de las acciones realizadas</t>
  </si>
  <si>
    <t>El indicador mide el promedio ponderado del avance físico - financiero de los trabajos realizados</t>
  </si>
  <si>
    <t>aA1C1 + bA2C1 ; donde a  + b =1</t>
  </si>
  <si>
    <t>Las condiciones sanitarias permiten la realización de trabajos en vía pública. Los recursos financieros presupuestados no se modifican por recortes presupuestales.</t>
  </si>
  <si>
    <t>El indicador mide el porcentaje de avance en los trabajos</t>
  </si>
  <si>
    <t>El indicador mide el porcentaje de avance en el presupuesto asignado</t>
  </si>
  <si>
    <t>(Presupuesto devengado / Presupuesto asignado)*100</t>
  </si>
  <si>
    <t>Informe de la Dirección General de Administración sobre el avance financiero del componente</t>
  </si>
  <si>
    <t>Los recursos financieros presupuestados no se modifican por recortes presupuestales.</t>
  </si>
  <si>
    <t>Las condiciones sanitarias permiten la realización de trabajos en vía pública.</t>
  </si>
  <si>
    <t>Componente C5</t>
  </si>
  <si>
    <t>Actividad A1C5</t>
  </si>
  <si>
    <t>Actividad A2C5</t>
  </si>
  <si>
    <t>Componente C6</t>
  </si>
  <si>
    <t>Actividad A1C6</t>
  </si>
  <si>
    <t>Actividad A2C6</t>
  </si>
  <si>
    <t>K016 Rehabilitación y Mantenimiento de Infraestructura Pública</t>
  </si>
  <si>
    <t>META 2020</t>
  </si>
  <si>
    <t>Contribuir a mejorar la percepción de la población sobre los Servicios Básicos que proporciona el Gobierno de la Ciudad de México en su zona norte  en materia de Calles y avenidas mediante el manejo integral de la Alcaldía de Iztacalco para rehabilitar y dar mantenimiento a la infraestructura pública</t>
  </si>
  <si>
    <t>Satisfacción de la población con los servicios públicos básicos de la Ciudad de México, componente de Calles y Avenidas</t>
  </si>
  <si>
    <t>El indicador permite medir la calificación que la población de la zona norte de la Ciudad de México (Gustavo A. Madero, Iztacalco y Venustiano Carranza) asigna a los servicios públicos básicos</t>
  </si>
  <si>
    <t>Promedio de las calificaciones otorgadas por los informantes a los servicios públicos básicos en la zona norte de la Ciudad de México en materia de  calles y avenidas</t>
  </si>
  <si>
    <t xml:space="preserve">INEGI. Encuesta Nacional de Calidad e Impacto Gubernamental. Sistema Nacional de Información Estadística y Geográfica. Información de Interés Nacional. Tabulados. Información de la Ciudad de México. Cuadro 8.1 Satisfacción con los servicios públicos básicos. Disponible en: https://www.inegi.org.mx/programas/encig/2019/default.html#Tabulados </t>
  </si>
  <si>
    <t>La percepción de la población sobre la calidad de los servicios de la Zona Norte de la Ciudad de México es un indicador proxy de la Satisfacción en la Alcaldía de Iztacalco</t>
  </si>
  <si>
    <t>Contribuir a mejorar la percepción de la población sobre los Servicios Básicos que proporciona el Gobierno de la Ciudad de México en su zona norte  en materia de alumbrado público mediante el manejo integral de la Alcaldía de Iztacalco para rehabilitar y dar mantenimiento a la infraestructura pública</t>
  </si>
  <si>
    <t>Satisfacción de la población con los servicios públicos básicos de la Ciudad de México, componente de Alumbrado público</t>
  </si>
  <si>
    <t>Promedio de las calificaciones otorgadas por los informantes a los servicios públicos básicos en la zona norte de la Ciudad de México en materia de alumbrado público</t>
  </si>
  <si>
    <t>Contribuir a mejorar la percepción de la población sobre los Servicios Básicos que proporciona el Gobierno de la Ciudad de México en su zona norte  en materia de parques y jardines públicos mediante el manejo integral de la Alcaldía de Iztacalco para rehabilitar y dar mantenimiento a la infraestructura pública</t>
  </si>
  <si>
    <t>Satisfacción de la población con los servicios públicos básicos de la Ciudad de México, componente de parques y jardines públicos</t>
  </si>
  <si>
    <t>Promedio de las calificaciones otorgadas por los informantes a los servicios públicos básicos en la zona norte de la Ciudad de México en materia de parques y jardines públicos</t>
  </si>
  <si>
    <t>La percepción de la población sobre la calidad de los servicios de la Zona Norte de la Ciudad de México es un indicador proxy de la Satisfacción en la Alcaldía de Iztacalco. La satisfacción de los ciudadanos sobre los parques y jardines públicos es una variable proxy de la satisfacción de los usuarios de parques y jardines públicos.</t>
  </si>
  <si>
    <t>Mejorar las acciones implementadas por la Alcaldía de Iztacalco para la rehabilitación y mantenimiento de la infraestructura pública</t>
  </si>
  <si>
    <t>El indicador calcula el promedio ponderado de los resultados alcanzados por los componentes que conforman la prestación de los servicios.</t>
  </si>
  <si>
    <t xml:space="preserve"> aC1 + bC2 + cC3+dC4 + eC5 + fC6, donde a+b+c +d+e+f=1</t>
  </si>
  <si>
    <t>Puntos porcentuales</t>
  </si>
  <si>
    <t>Informes del avance físico de los trabajos realizados por la Dirección General de Servicios Urbanos. Informe de la Dirección General de Administración sobre el avance financiero del Programa</t>
  </si>
  <si>
    <t>C1. Trabajos de pavimentación y bacheo realizados</t>
  </si>
  <si>
    <t>Avance físico - financiero de las acciones de pavimentación y bacheo</t>
  </si>
  <si>
    <t>A1C1 Realización de trabajos de pavimentación y bacheo</t>
  </si>
  <si>
    <t>Avance físico de las acciones de pavimentación y bacheo</t>
  </si>
  <si>
    <t>(Número de acciones realizadas / Número de acciones programadas en el año )*100</t>
  </si>
  <si>
    <t xml:space="preserve">Informes del avance físico de los trabajos realizados por la Dirección General de Servicios Urbanos. </t>
  </si>
  <si>
    <t>A2C1 Ejercicio del presupuesto asignado a pavimentación y bacheo</t>
  </si>
  <si>
    <t>Avance financiero de las acciones de pavimentación y bacheo</t>
  </si>
  <si>
    <t>C2. Luminarias reemplazadas</t>
  </si>
  <si>
    <t>Avance físico - financiero de las acciones realizados por el reemplazo de luminarias</t>
  </si>
  <si>
    <t>A1C2 Reemplazo de luminarias</t>
  </si>
  <si>
    <t>Avance físico del reemplazo de luminarias</t>
  </si>
  <si>
    <t>A2C2 Ejercicio del presupuesto asignado al reemplazo de luminarias</t>
  </si>
  <si>
    <t>Avance financiero por el reemplazo de luminarias</t>
  </si>
  <si>
    <t>C3. Trabajos de balizado de vías secundarias realizados</t>
  </si>
  <si>
    <t>Avance físico - financiero de las acciones de balizado de vías secundarias</t>
  </si>
  <si>
    <t>A1C3 Realización de trabajos de balizado de vías secundarias</t>
  </si>
  <si>
    <t>Avance físico de las acciones de balizado de vías secundarias</t>
  </si>
  <si>
    <t>A2C3 Ejercicio del presupuesto asignado a balizado de vías secundarias</t>
  </si>
  <si>
    <t>Avance financiero de las acciones de balizado de vías secundarias</t>
  </si>
  <si>
    <t>C4. Trabajos de remodelación de edificios públicos realizados</t>
  </si>
  <si>
    <t>Avance físico - financiero de las acciones de remodelación de edificios públicos</t>
  </si>
  <si>
    <t>A1C4 Realización de trabajos de remodelación de edificios públicos</t>
  </si>
  <si>
    <t>Avance físico de las acciones de remodelación de edificios públicos</t>
  </si>
  <si>
    <t>A2C4 Ejercicio del presupuesto asignado a remodelación de edificios públicos</t>
  </si>
  <si>
    <t>Avance financiero de las acciones de remodelación de edificios públicos</t>
  </si>
  <si>
    <t>C5. Trabajos de mantenimiento en edificios públicos realizados</t>
  </si>
  <si>
    <t>Avance físico - financiero de las acciones de mantenimiento en edificios públicos</t>
  </si>
  <si>
    <t>A1C5 Realización de trabajos de mantenimiento de edificios públicos</t>
  </si>
  <si>
    <t>Avance físico de las acciones de mantenimiento de edificios públicos</t>
  </si>
  <si>
    <t>A2C5 Ejercicio del presupuesto asignado a mantenimiento en edificios públicos</t>
  </si>
  <si>
    <t>Avance financiero de las acciones de mantenimiento en edificios públicos</t>
  </si>
  <si>
    <t>C6. Trabajos de mantenimiento del Panteón San José realizados</t>
  </si>
  <si>
    <t>Avance físico - financiero de las acciones de mantenimiento del Panteón San José</t>
  </si>
  <si>
    <t>A1C6 Realización de trabajos de mantenimiento del Panteón San José</t>
  </si>
  <si>
    <t>Avance físico de las acciones de mantenimiento del Panteón San José</t>
  </si>
  <si>
    <t>A2C6 Ejercicio del presupuesto asignado a mantenimiento del Panteón San José</t>
  </si>
  <si>
    <t>Avance financiero de las acciones de mantenimiento del Panteón San José</t>
  </si>
  <si>
    <t>Matriz de Indicadores para Resultados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</si>
</sst>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0_-;\-&quot;$&quot;* #,##0_-;_-&quot;$&quot;* &quot;-&quot;??_-;_-@_-"/>
    <numFmt numFmtId="165" formatCode="_-* #,##0.0_-;\-* #,##0.0_-;_-* &quot;-&quot;??_-;_-@_-"/>
    <numFmt numFmtId="166" formatCode="0.0"/>
    <numFmt numFmtId="167" formatCode="#,##0.0"/>
    <numFmt numFmtId="168" formatCode="_-* #,##0.0_-;\-* #,##0.0_-;_-* &quot;-&quot;?_-;_-@_-"/>
  </numFmts>
  <fonts count="2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Soberana Sans"/>
      <family val="3"/>
    </font>
    <font>
      <sz val="10"/>
      <name val="Montserrat Medium"/>
      <family val="3"/>
    </font>
    <font>
      <b/>
      <sz val="11"/>
      <name val="Calibri"/>
      <family val="2"/>
      <scheme val="minor"/>
    </font>
    <font>
      <b/>
      <sz val="11"/>
      <color rgb="FF000000"/>
      <name val="Calibri"/>
      <family val="2"/>
      <scheme val="minor"/>
    </font>
    <font>
      <sz val="11"/>
      <name val="Calibri"/>
      <family val="2"/>
      <scheme val="minor"/>
    </font>
    <font>
      <b/>
      <sz val="14"/>
      <name val="Montserrat Medium"/>
      <family val="3"/>
    </font>
    <font>
      <sz val="11"/>
      <color rgb="FF000000"/>
      <name val="Calibri"/>
      <family val="2"/>
      <scheme val="minor"/>
    </font>
    <font>
      <b/>
      <sz val="11"/>
      <color theme="0"/>
      <name val="Source Sans Pro"/>
      <family val="2"/>
    </font>
    <font>
      <sz val="10"/>
      <name val="Arial"/>
      <family val="2"/>
    </font>
    <font>
      <sz val="10"/>
      <name val="Source Sans Pro Light"/>
      <family val="2"/>
    </font>
    <font>
      <sz val="10"/>
      <name val="Source Sans Pro"/>
      <family val="2"/>
    </font>
    <font>
      <b/>
      <sz val="9"/>
      <name val="Source Sans Pro"/>
      <family val="2"/>
    </font>
    <font>
      <b/>
      <sz val="8"/>
      <name val="Source Sans Pro"/>
      <family val="2"/>
    </font>
    <font>
      <b/>
      <sz val="9"/>
      <color theme="0"/>
      <name val="Source Sans Pro"/>
      <family val="2"/>
    </font>
    <font>
      <sz val="9"/>
      <name val="Source Sans Pro"/>
      <family val="2"/>
    </font>
    <font>
      <sz val="9"/>
      <name val="Source Sans Pro Light"/>
      <family val="2"/>
    </font>
    <font>
      <sz val="8"/>
      <name val="Calibri"/>
      <family val="2"/>
      <scheme val="minor"/>
    </font>
  </fonts>
  <fills count="6">
    <fill>
      <patternFill patternType="none"/>
    </fill>
    <fill>
      <patternFill patternType="gray125"/>
    </fill>
    <fill>
      <patternFill patternType="solid">
        <fgColor rgb="FFC00000"/>
        <bgColor indexed="64"/>
      </patternFill>
    </fill>
    <fill>
      <patternFill patternType="solid">
        <fgColor rgb="FFD8D8D8"/>
        <bgColor indexed="64"/>
      </patternFill>
    </fill>
    <fill>
      <patternFill patternType="solid">
        <fgColor rgb="FF00AE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9" fontId="1" fillId="0" borderId="0" applyFont="0" applyFill="0" applyBorder="0" applyAlignment="0" applyProtection="0"/>
    <xf numFmtId="0" fontId="12" fillId="0" borderId="0"/>
  </cellStyleXfs>
  <cellXfs count="81">
    <xf numFmtId="0" fontId="0" fillId="0" borderId="0" xfId="0"/>
    <xf numFmtId="0" fontId="5" fillId="0" borderId="0" xfId="3" applyFont="1"/>
    <xf numFmtId="0" fontId="5" fillId="0" borderId="0" xfId="3" applyFont="1" applyAlignment="1">
      <alignment vertical="top" wrapText="1"/>
    </xf>
    <xf numFmtId="0" fontId="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3"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3" applyFont="1" applyBorder="1" applyAlignment="1">
      <alignment horizontal="center" vertical="center" wrapText="1"/>
    </xf>
    <xf numFmtId="0" fontId="10" fillId="0" borderId="1" xfId="0" applyFont="1" applyBorder="1" applyAlignment="1">
      <alignment horizontal="center" vertical="center" wrapText="1"/>
    </xf>
    <xf numFmtId="9" fontId="10" fillId="0" borderId="1" xfId="0" applyNumberFormat="1" applyFont="1" applyBorder="1" applyAlignment="1">
      <alignment horizontal="center" vertical="center" wrapText="1"/>
    </xf>
    <xf numFmtId="4" fontId="0" fillId="0" borderId="1" xfId="3" applyNumberFormat="1" applyFont="1" applyBorder="1" applyAlignment="1">
      <alignment horizontal="center" vertical="center" wrapText="1"/>
    </xf>
    <xf numFmtId="0" fontId="0" fillId="0" borderId="1" xfId="3" applyFont="1" applyBorder="1" applyAlignment="1">
      <alignment horizontal="center" vertical="center" wrapText="1"/>
    </xf>
    <xf numFmtId="0" fontId="0" fillId="0" borderId="0" xfId="0" applyAlignment="1">
      <alignment horizontal="centerContinuous"/>
    </xf>
    <xf numFmtId="0" fontId="9" fillId="0" borderId="0" xfId="3" applyFont="1" applyAlignment="1">
      <alignment horizontal="center" vertical="center" wrapText="1"/>
    </xf>
    <xf numFmtId="0" fontId="13" fillId="0" borderId="0" xfId="3" applyFont="1"/>
    <xf numFmtId="0" fontId="14" fillId="0" borderId="0" xfId="3" applyFont="1"/>
    <xf numFmtId="0" fontId="14" fillId="0" borderId="3" xfId="3" applyFont="1" applyBorder="1"/>
    <xf numFmtId="0" fontId="13" fillId="0" borderId="0" xfId="0" applyFont="1"/>
    <xf numFmtId="0" fontId="15" fillId="0" borderId="0" xfId="0" applyFont="1" applyAlignment="1">
      <alignment horizontal="left" vertical="center"/>
    </xf>
    <xf numFmtId="0" fontId="15" fillId="0" borderId="3" xfId="0" applyFont="1" applyBorder="1" applyAlignment="1">
      <alignment horizontal="left" vertical="center"/>
    </xf>
    <xf numFmtId="0" fontId="16" fillId="0" borderId="6" xfId="3" applyFont="1" applyBorder="1" applyAlignment="1">
      <alignment vertical="center" wrapText="1"/>
    </xf>
    <xf numFmtId="0" fontId="17" fillId="4" borderId="1" xfId="5" applyFont="1" applyFill="1" applyBorder="1" applyAlignment="1">
      <alignment horizontal="center" vertical="center" wrapText="1"/>
    </xf>
    <xf numFmtId="0" fontId="15" fillId="0" borderId="1" xfId="5" applyFont="1" applyBorder="1" applyAlignment="1">
      <alignment horizontal="justify" vertical="top" wrapText="1"/>
    </xf>
    <xf numFmtId="0" fontId="18" fillId="0" borderId="1" xfId="5" applyFont="1" applyBorder="1" applyAlignment="1">
      <alignment horizontal="justify" vertical="top" wrapText="1"/>
    </xf>
    <xf numFmtId="0" fontId="18" fillId="0" borderId="1" xfId="5" applyFont="1" applyBorder="1" applyAlignment="1">
      <alignment horizontal="center" vertical="top" wrapText="1"/>
    </xf>
    <xf numFmtId="0" fontId="19" fillId="0" borderId="0" xfId="3" applyFont="1"/>
    <xf numFmtId="9" fontId="18" fillId="0" borderId="1" xfId="4" applyFont="1" applyBorder="1" applyAlignment="1">
      <alignment horizontal="center" vertical="top" wrapText="1"/>
    </xf>
    <xf numFmtId="164" fontId="10" fillId="0" borderId="1" xfId="2" applyNumberFormat="1" applyFont="1" applyBorder="1" applyAlignment="1">
      <alignment horizontal="center" vertical="center" wrapText="1"/>
    </xf>
    <xf numFmtId="43" fontId="0" fillId="0" borderId="1" xfId="1" applyFont="1" applyBorder="1" applyAlignment="1">
      <alignment horizontal="center" vertical="center" wrapText="1"/>
    </xf>
    <xf numFmtId="0" fontId="9" fillId="0" borderId="0" xfId="3" applyFont="1" applyAlignment="1">
      <alignment horizontal="center" vertical="center" wrapText="1"/>
    </xf>
    <xf numFmtId="0" fontId="6" fillId="3" borderId="1" xfId="3" applyFont="1" applyFill="1" applyBorder="1" applyAlignment="1">
      <alignment horizontal="centerContinuous" vertical="center" wrapText="1"/>
    </xf>
    <xf numFmtId="0" fontId="9" fillId="0" borderId="0" xfId="3" applyFont="1" applyAlignment="1">
      <alignment vertical="center" wrapText="1"/>
    </xf>
    <xf numFmtId="165" fontId="0" fillId="0" borderId="1" xfId="1" applyNumberFormat="1" applyFont="1" applyBorder="1" applyAlignment="1">
      <alignment horizontal="center" vertical="center" wrapText="1"/>
    </xf>
    <xf numFmtId="0" fontId="3" fillId="5" borderId="1" xfId="0" applyFont="1" applyFill="1" applyBorder="1" applyAlignment="1">
      <alignment horizontal="center" vertical="center" wrapText="1"/>
    </xf>
    <xf numFmtId="43" fontId="0" fillId="5" borderId="1" xfId="1" applyFont="1" applyFill="1" applyBorder="1" applyAlignment="1">
      <alignment horizontal="center" vertical="center" wrapText="1"/>
    </xf>
    <xf numFmtId="43" fontId="18" fillId="0" borderId="1" xfId="5" applyNumberFormat="1" applyFont="1" applyBorder="1" applyAlignment="1">
      <alignment horizontal="justify" vertical="top" wrapText="1"/>
    </xf>
    <xf numFmtId="43" fontId="8" fillId="0" borderId="1" xfId="1" applyFont="1" applyBorder="1" applyAlignment="1">
      <alignment horizontal="center" vertical="center" wrapText="1"/>
    </xf>
    <xf numFmtId="43" fontId="18" fillId="0" borderId="1" xfId="5" applyNumberFormat="1" applyFont="1" applyBorder="1" applyAlignment="1">
      <alignment horizontal="center" vertical="top" wrapText="1"/>
    </xf>
    <xf numFmtId="9" fontId="18" fillId="0" borderId="1" xfId="5" applyNumberFormat="1" applyFont="1" applyBorder="1" applyAlignment="1">
      <alignment horizontal="center" vertical="top" wrapText="1"/>
    </xf>
    <xf numFmtId="0" fontId="0" fillId="0" borderId="1" xfId="0" applyFont="1" applyBorder="1" applyAlignment="1">
      <alignment horizontal="center" vertical="center" wrapText="1"/>
    </xf>
    <xf numFmtId="166" fontId="0" fillId="0" borderId="1" xfId="0" applyNumberFormat="1" applyFont="1" applyBorder="1" applyAlignment="1">
      <alignment horizontal="center" vertical="center" wrapText="1"/>
    </xf>
    <xf numFmtId="0" fontId="0" fillId="5" borderId="1" xfId="0" applyFont="1" applyFill="1" applyBorder="1" applyAlignment="1">
      <alignment horizontal="center" vertical="center" wrapText="1"/>
    </xf>
    <xf numFmtId="166" fontId="0" fillId="5" borderId="1" xfId="0" applyNumberFormat="1" applyFont="1" applyFill="1" applyBorder="1" applyAlignment="1">
      <alignment horizontal="center" vertical="center" wrapText="1"/>
    </xf>
    <xf numFmtId="0" fontId="8" fillId="0" borderId="0" xfId="3" applyFont="1"/>
    <xf numFmtId="0" fontId="8" fillId="0" borderId="0" xfId="3" applyFont="1" applyAlignment="1">
      <alignment vertical="top" wrapText="1"/>
    </xf>
    <xf numFmtId="0" fontId="6" fillId="0" borderId="7" xfId="3" applyFont="1" applyBorder="1" applyAlignment="1">
      <alignment horizontal="center" vertical="center" wrapText="1"/>
    </xf>
    <xf numFmtId="0" fontId="8" fillId="0" borderId="7" xfId="3" applyFont="1" applyBorder="1" applyAlignment="1">
      <alignment horizontal="center" vertical="center" wrapText="1"/>
    </xf>
    <xf numFmtId="0" fontId="6" fillId="0" borderId="1" xfId="3" applyFont="1" applyBorder="1" applyAlignment="1">
      <alignment horizontal="center" vertical="center" wrapText="1"/>
    </xf>
    <xf numFmtId="0" fontId="1" fillId="0" borderId="1" xfId="3" applyFont="1" applyBorder="1" applyAlignment="1">
      <alignment horizontal="center" vertical="center" wrapText="1"/>
    </xf>
    <xf numFmtId="4" fontId="1" fillId="0" borderId="1" xfId="3" applyNumberFormat="1" applyFont="1" applyBorder="1" applyAlignment="1">
      <alignment horizontal="center" vertical="center" wrapText="1"/>
    </xf>
    <xf numFmtId="3" fontId="1" fillId="0" borderId="1" xfId="3" applyNumberFormat="1" applyFont="1" applyBorder="1" applyAlignment="1">
      <alignment horizontal="center" vertical="center" wrapText="1"/>
    </xf>
    <xf numFmtId="167" fontId="18" fillId="0" borderId="1" xfId="4" applyNumberFormat="1" applyFont="1" applyBorder="1" applyAlignment="1">
      <alignment horizontal="center" vertical="top" wrapText="1"/>
    </xf>
    <xf numFmtId="0" fontId="0" fillId="0" borderId="1" xfId="0" applyBorder="1" applyAlignment="1">
      <alignment horizontal="right" vertical="center" wrapText="1"/>
    </xf>
    <xf numFmtId="0" fontId="0" fillId="0" borderId="1" xfId="0" applyBorder="1" applyAlignment="1">
      <alignment horizontal="left" vertical="center" wrapText="1"/>
    </xf>
    <xf numFmtId="0" fontId="0" fillId="0" borderId="1" xfId="1" applyNumberFormat="1" applyFont="1" applyBorder="1" applyAlignment="1">
      <alignment horizontal="center" vertical="center" wrapText="1"/>
    </xf>
    <xf numFmtId="44" fontId="10" fillId="0" borderId="1" xfId="2" applyFont="1" applyBorder="1" applyAlignment="1">
      <alignment horizontal="center" vertical="center" wrapText="1"/>
    </xf>
    <xf numFmtId="167" fontId="10" fillId="0" borderId="1" xfId="1" applyNumberFormat="1" applyFont="1" applyBorder="1" applyAlignment="1">
      <alignment horizontal="center" vertical="center" wrapText="1"/>
    </xf>
    <xf numFmtId="167" fontId="10" fillId="0" borderId="1" xfId="2" applyNumberFormat="1" applyFont="1" applyBorder="1" applyAlignment="1">
      <alignment horizontal="center" vertical="center" wrapText="1"/>
    </xf>
    <xf numFmtId="43" fontId="10" fillId="0" borderId="1" xfId="1" applyFont="1" applyBorder="1" applyAlignment="1">
      <alignment horizontal="center" vertical="center" wrapText="1"/>
    </xf>
    <xf numFmtId="0" fontId="6" fillId="0" borderId="0" xfId="3" applyFont="1" applyAlignment="1">
      <alignment horizontal="center" vertical="center" wrapText="1"/>
    </xf>
    <xf numFmtId="0" fontId="6" fillId="3" borderId="1" xfId="3" applyFont="1" applyFill="1" applyBorder="1" applyAlignment="1">
      <alignment horizontal="center" vertical="center" wrapText="1"/>
    </xf>
    <xf numFmtId="0" fontId="8" fillId="0" borderId="0" xfId="3" applyFont="1" applyAlignment="1">
      <alignment horizontal="center" vertical="top" wrapText="1"/>
    </xf>
    <xf numFmtId="2" fontId="0" fillId="0" borderId="1" xfId="0" applyNumberFormat="1" applyBorder="1" applyAlignment="1">
      <alignment horizontal="left" vertical="center" wrapText="1"/>
    </xf>
    <xf numFmtId="168" fontId="0" fillId="0" borderId="1" xfId="1" applyNumberFormat="1" applyFont="1" applyBorder="1" applyAlignment="1">
      <alignment horizontal="center" vertical="center" wrapText="1"/>
    </xf>
    <xf numFmtId="0" fontId="6" fillId="0" borderId="0" xfId="3" applyFont="1" applyAlignment="1">
      <alignment horizontal="center" vertical="center" wrapText="1"/>
    </xf>
    <xf numFmtId="0" fontId="2" fillId="2" borderId="0" xfId="3" applyFont="1" applyFill="1" applyAlignment="1">
      <alignment horizontal="left" vertical="center" wrapText="1"/>
    </xf>
    <xf numFmtId="0" fontId="6" fillId="0" borderId="0" xfId="3" applyFont="1" applyAlignment="1">
      <alignment horizontal="left" vertical="top" wrapText="1"/>
    </xf>
    <xf numFmtId="0" fontId="9" fillId="0" borderId="0" xfId="3" applyFont="1" applyAlignment="1">
      <alignment horizontal="center" vertical="center" wrapText="1"/>
    </xf>
    <xf numFmtId="0" fontId="6" fillId="0" borderId="6" xfId="3" applyFont="1" applyBorder="1" applyAlignment="1">
      <alignment horizontal="left" vertical="top" wrapText="1"/>
    </xf>
    <xf numFmtId="0" fontId="3" fillId="3" borderId="1" xfId="0" applyFont="1" applyFill="1" applyBorder="1" applyAlignment="1">
      <alignment horizontal="center" vertical="center" wrapText="1"/>
    </xf>
    <xf numFmtId="0" fontId="6" fillId="3" borderId="1" xfId="3" applyFont="1" applyFill="1" applyBorder="1" applyAlignment="1">
      <alignment horizontal="center" vertical="center" wrapText="1"/>
    </xf>
    <xf numFmtId="0" fontId="7" fillId="3" borderId="1" xfId="0" applyFont="1" applyFill="1" applyBorder="1" applyAlignment="1">
      <alignment horizontal="center" vertical="center" wrapText="1"/>
    </xf>
    <xf numFmtId="0" fontId="15" fillId="0" borderId="1" xfId="0" applyFont="1" applyBorder="1" applyAlignment="1">
      <alignment horizontal="left"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1" fillId="4" borderId="1" xfId="0" applyFont="1" applyFill="1" applyBorder="1" applyAlignment="1">
      <alignment horizontal="center" vertical="center" wrapText="1"/>
    </xf>
    <xf numFmtId="0" fontId="15" fillId="0" borderId="2"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cellXfs>
  <cellStyles count="6">
    <cellStyle name="Millares" xfId="1" builtinId="3"/>
    <cellStyle name="Moneda" xfId="2" builtinId="4"/>
    <cellStyle name="Normal" xfId="0" builtinId="0"/>
    <cellStyle name="Normal 2" xfId="3" xr:uid="{40133714-D966-445A-AE6C-C3B2ED8430EE}"/>
    <cellStyle name="Normal 2 2 2" xfId="5" xr:uid="{AA3AEFDE-F037-45B9-9282-FCEE8E41D8F3}"/>
    <cellStyle name="Porcentaje" xfId="4" builtinId="5"/>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9BAE"/>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60AE5-25C6-4710-B92B-F7F84C92EF57}">
  <dimension ref="A1:AA25"/>
  <sheetViews>
    <sheetView view="pageBreakPreview" zoomScaleNormal="85" zoomScaleSheetLayoutView="100" workbookViewId="0">
      <pane xSplit="1" ySplit="3" topLeftCell="B4" activePane="bottomRight" state="frozen"/>
      <selection activeCell="E4" sqref="E4"/>
      <selection pane="topRight" activeCell="E4" sqref="E4"/>
      <selection pane="bottomLeft" activeCell="E4" sqref="E4"/>
      <selection pane="bottomRight" activeCell="D5" sqref="D5"/>
    </sheetView>
  </sheetViews>
  <sheetFormatPr baseColWidth="10" defaultColWidth="11.42578125" defaultRowHeight="15"/>
  <cols>
    <col min="1" max="1" width="20.5703125" style="45" customWidth="1"/>
    <col min="2" max="5" width="30" style="45" customWidth="1"/>
    <col min="6" max="6" width="15.140625" style="45" customWidth="1"/>
    <col min="7" max="7" width="13.140625" style="45" bestFit="1" customWidth="1"/>
    <col min="8" max="8" width="12.5703125" style="45" bestFit="1" customWidth="1"/>
    <col min="9" max="9" width="14.5703125" style="45" customWidth="1"/>
    <col min="10" max="11" width="22.28515625" style="45" customWidth="1"/>
    <col min="12" max="12" width="17.28515625" style="62" customWidth="1"/>
    <col min="13" max="13" width="34.7109375" style="45" customWidth="1"/>
    <col min="14" max="14" width="29.7109375" style="45" customWidth="1"/>
    <col min="15" max="15" width="43.7109375" style="45" customWidth="1"/>
    <col min="16" max="16" width="11" style="45" customWidth="1"/>
    <col min="17" max="19" width="11.42578125" style="45"/>
    <col min="20" max="20" width="17.5703125" style="45" customWidth="1"/>
    <col min="21" max="16384" width="11.42578125" style="45"/>
  </cols>
  <sheetData>
    <row r="1" spans="1:27" s="44" customFormat="1">
      <c r="A1" s="66" t="s">
        <v>147</v>
      </c>
      <c r="B1" s="66"/>
      <c r="C1" s="66"/>
      <c r="D1" s="66"/>
      <c r="E1" s="66"/>
      <c r="F1" s="66"/>
      <c r="G1" s="66"/>
      <c r="H1" s="66"/>
      <c r="I1" s="66"/>
      <c r="J1" s="66"/>
      <c r="K1" s="66"/>
      <c r="L1" s="66"/>
      <c r="M1" s="66"/>
      <c r="N1" s="66"/>
    </row>
    <row r="2" spans="1:27">
      <c r="A2" s="67" t="s">
        <v>89</v>
      </c>
      <c r="B2" s="67"/>
      <c r="C2" s="67"/>
      <c r="D2" s="67"/>
      <c r="E2" s="67"/>
      <c r="F2" s="67"/>
      <c r="G2" s="67"/>
      <c r="H2" s="67"/>
      <c r="I2" s="67"/>
      <c r="J2" s="67"/>
      <c r="K2" s="67"/>
      <c r="L2" s="67"/>
      <c r="M2" s="67"/>
      <c r="N2" s="67"/>
    </row>
    <row r="3" spans="1:27" ht="30">
      <c r="A3" s="61" t="s">
        <v>0</v>
      </c>
      <c r="B3" s="61" t="s">
        <v>1</v>
      </c>
      <c r="C3" s="61" t="s">
        <v>2</v>
      </c>
      <c r="D3" s="61" t="s">
        <v>3</v>
      </c>
      <c r="E3" s="61" t="s">
        <v>4</v>
      </c>
      <c r="F3" s="61" t="s">
        <v>5</v>
      </c>
      <c r="G3" s="61" t="s">
        <v>6</v>
      </c>
      <c r="H3" s="61" t="s">
        <v>7</v>
      </c>
      <c r="I3" s="61" t="s">
        <v>90</v>
      </c>
      <c r="J3" s="61" t="s">
        <v>8</v>
      </c>
      <c r="K3" s="61" t="s">
        <v>9</v>
      </c>
      <c r="L3" s="61" t="s">
        <v>10</v>
      </c>
      <c r="M3" s="61" t="s">
        <v>11</v>
      </c>
      <c r="N3" s="61" t="s">
        <v>12</v>
      </c>
    </row>
    <row r="4" spans="1:27" ht="165">
      <c r="A4" s="46" t="s">
        <v>13</v>
      </c>
      <c r="B4" s="47" t="s">
        <v>91</v>
      </c>
      <c r="C4" s="8" t="s">
        <v>92</v>
      </c>
      <c r="D4" s="8" t="s">
        <v>93</v>
      </c>
      <c r="E4" s="8" t="s">
        <v>94</v>
      </c>
      <c r="F4" s="8" t="s">
        <v>16</v>
      </c>
      <c r="G4" s="8" t="s">
        <v>63</v>
      </c>
      <c r="H4" s="8" t="s">
        <v>14</v>
      </c>
      <c r="I4" s="8">
        <v>20.100000000000001</v>
      </c>
      <c r="J4" s="8"/>
      <c r="K4" s="8"/>
      <c r="L4" s="8" t="s">
        <v>64</v>
      </c>
      <c r="M4" s="8" t="s">
        <v>95</v>
      </c>
      <c r="N4" s="8" t="s">
        <v>96</v>
      </c>
      <c r="O4" s="65"/>
      <c r="P4" s="65"/>
      <c r="Q4" s="65"/>
      <c r="R4" s="65"/>
      <c r="S4" s="65"/>
      <c r="T4" s="65"/>
      <c r="U4" s="65"/>
      <c r="V4" s="60"/>
      <c r="W4" s="60"/>
      <c r="X4" s="60"/>
      <c r="Y4" s="60"/>
      <c r="Z4" s="60"/>
      <c r="AA4" s="60"/>
    </row>
    <row r="5" spans="1:27" ht="165">
      <c r="A5" s="46" t="s">
        <v>13</v>
      </c>
      <c r="B5" s="47" t="s">
        <v>97</v>
      </c>
      <c r="C5" s="8" t="s">
        <v>98</v>
      </c>
      <c r="D5" s="8" t="s">
        <v>93</v>
      </c>
      <c r="E5" s="8" t="s">
        <v>99</v>
      </c>
      <c r="F5" s="8" t="s">
        <v>16</v>
      </c>
      <c r="G5" s="8" t="s">
        <v>63</v>
      </c>
      <c r="H5" s="8" t="s">
        <v>14</v>
      </c>
      <c r="I5" s="8">
        <v>42.5</v>
      </c>
      <c r="J5" s="8"/>
      <c r="K5" s="8"/>
      <c r="L5" s="8" t="s">
        <v>64</v>
      </c>
      <c r="M5" s="8" t="s">
        <v>95</v>
      </c>
      <c r="N5" s="8" t="s">
        <v>96</v>
      </c>
      <c r="O5" s="65"/>
      <c r="P5" s="65"/>
      <c r="Q5" s="65"/>
      <c r="R5" s="65"/>
      <c r="S5" s="65"/>
      <c r="T5" s="65"/>
      <c r="U5" s="65"/>
      <c r="V5" s="60"/>
      <c r="W5" s="60"/>
      <c r="X5" s="60"/>
      <c r="Y5" s="60"/>
      <c r="Z5" s="60"/>
      <c r="AA5" s="60"/>
    </row>
    <row r="6" spans="1:27" ht="180">
      <c r="A6" s="46" t="s">
        <v>13</v>
      </c>
      <c r="B6" s="47" t="s">
        <v>100</v>
      </c>
      <c r="C6" s="8" t="s">
        <v>101</v>
      </c>
      <c r="D6" s="8" t="s">
        <v>93</v>
      </c>
      <c r="E6" s="8" t="s">
        <v>102</v>
      </c>
      <c r="F6" s="8" t="s">
        <v>16</v>
      </c>
      <c r="G6" s="8" t="s">
        <v>63</v>
      </c>
      <c r="H6" s="8" t="s">
        <v>14</v>
      </c>
      <c r="I6" s="8">
        <v>33</v>
      </c>
      <c r="J6" s="8"/>
      <c r="K6" s="8"/>
      <c r="L6" s="8" t="s">
        <v>64</v>
      </c>
      <c r="M6" s="8" t="s">
        <v>95</v>
      </c>
      <c r="N6" s="8" t="s">
        <v>103</v>
      </c>
      <c r="O6" s="65"/>
      <c r="P6" s="65"/>
      <c r="Q6" s="65"/>
      <c r="R6" s="65"/>
      <c r="S6" s="65"/>
      <c r="T6" s="65"/>
      <c r="U6" s="65"/>
      <c r="V6" s="60"/>
      <c r="W6" s="60"/>
      <c r="X6" s="60"/>
      <c r="Y6" s="60"/>
      <c r="Z6" s="60"/>
      <c r="AA6" s="60"/>
    </row>
    <row r="7" spans="1:27" ht="105">
      <c r="A7" s="48" t="s">
        <v>15</v>
      </c>
      <c r="B7" s="47" t="s">
        <v>104</v>
      </c>
      <c r="C7" s="8" t="s">
        <v>73</v>
      </c>
      <c r="D7" s="8" t="s">
        <v>105</v>
      </c>
      <c r="E7" s="8" t="s">
        <v>106</v>
      </c>
      <c r="F7" s="49" t="s">
        <v>107</v>
      </c>
      <c r="G7" s="50" t="s">
        <v>63</v>
      </c>
      <c r="H7" s="50" t="s">
        <v>14</v>
      </c>
      <c r="I7" s="50">
        <v>98</v>
      </c>
      <c r="J7" s="50"/>
      <c r="K7" s="50"/>
      <c r="L7" s="49" t="s">
        <v>64</v>
      </c>
      <c r="M7" s="8" t="s">
        <v>108</v>
      </c>
      <c r="N7" s="51" t="s">
        <v>76</v>
      </c>
    </row>
    <row r="8" spans="1:27" ht="105">
      <c r="A8" s="48" t="s">
        <v>17</v>
      </c>
      <c r="B8" s="49" t="s">
        <v>109</v>
      </c>
      <c r="C8" s="49" t="s">
        <v>110</v>
      </c>
      <c r="D8" s="49" t="s">
        <v>74</v>
      </c>
      <c r="E8" s="49" t="s">
        <v>75</v>
      </c>
      <c r="F8" s="49" t="s">
        <v>16</v>
      </c>
      <c r="G8" s="49" t="s">
        <v>18</v>
      </c>
      <c r="H8" s="49" t="s">
        <v>19</v>
      </c>
      <c r="I8" s="49">
        <v>98</v>
      </c>
      <c r="J8" s="49"/>
      <c r="K8" s="49"/>
      <c r="L8" s="49" t="s">
        <v>19</v>
      </c>
      <c r="M8" s="8" t="s">
        <v>108</v>
      </c>
      <c r="N8" s="51" t="s">
        <v>76</v>
      </c>
    </row>
    <row r="9" spans="1:27" ht="45">
      <c r="A9" s="48" t="s">
        <v>20</v>
      </c>
      <c r="B9" s="49" t="s">
        <v>111</v>
      </c>
      <c r="C9" s="49" t="s">
        <v>112</v>
      </c>
      <c r="D9" s="49" t="s">
        <v>77</v>
      </c>
      <c r="E9" s="49" t="s">
        <v>113</v>
      </c>
      <c r="F9" s="49" t="s">
        <v>16</v>
      </c>
      <c r="G9" s="49" t="s">
        <v>18</v>
      </c>
      <c r="H9" s="49" t="s">
        <v>19</v>
      </c>
      <c r="I9" s="49">
        <v>98</v>
      </c>
      <c r="J9" s="49"/>
      <c r="K9" s="49"/>
      <c r="L9" s="49" t="s">
        <v>19</v>
      </c>
      <c r="M9" s="50" t="s">
        <v>114</v>
      </c>
      <c r="N9" s="51" t="s">
        <v>82</v>
      </c>
    </row>
    <row r="10" spans="1:27" ht="60">
      <c r="A10" s="48" t="s">
        <v>21</v>
      </c>
      <c r="B10" s="49" t="s">
        <v>115</v>
      </c>
      <c r="C10" s="49" t="s">
        <v>116</v>
      </c>
      <c r="D10" s="49" t="s">
        <v>78</v>
      </c>
      <c r="E10" s="49" t="s">
        <v>79</v>
      </c>
      <c r="F10" s="49" t="s">
        <v>16</v>
      </c>
      <c r="G10" s="49" t="s">
        <v>18</v>
      </c>
      <c r="H10" s="49" t="s">
        <v>19</v>
      </c>
      <c r="I10" s="49">
        <v>98</v>
      </c>
      <c r="J10" s="49"/>
      <c r="K10" s="49"/>
      <c r="L10" s="49" t="s">
        <v>19</v>
      </c>
      <c r="M10" s="50" t="s">
        <v>80</v>
      </c>
      <c r="N10" s="51" t="s">
        <v>81</v>
      </c>
    </row>
    <row r="11" spans="1:27" ht="105">
      <c r="A11" s="48" t="s">
        <v>65</v>
      </c>
      <c r="B11" s="49" t="s">
        <v>117</v>
      </c>
      <c r="C11" s="49" t="s">
        <v>118</v>
      </c>
      <c r="D11" s="49" t="s">
        <v>74</v>
      </c>
      <c r="E11" s="49" t="s">
        <v>75</v>
      </c>
      <c r="F11" s="49" t="s">
        <v>16</v>
      </c>
      <c r="G11" s="49" t="s">
        <v>18</v>
      </c>
      <c r="H11" s="49" t="s">
        <v>19</v>
      </c>
      <c r="I11" s="49">
        <v>98</v>
      </c>
      <c r="J11" s="49"/>
      <c r="K11" s="49"/>
      <c r="L11" s="49" t="s">
        <v>19</v>
      </c>
      <c r="M11" s="8" t="s">
        <v>108</v>
      </c>
      <c r="N11" s="51" t="s">
        <v>76</v>
      </c>
    </row>
    <row r="12" spans="1:27" ht="45">
      <c r="A12" s="48" t="s">
        <v>22</v>
      </c>
      <c r="B12" s="49" t="s">
        <v>119</v>
      </c>
      <c r="C12" s="49" t="s">
        <v>120</v>
      </c>
      <c r="D12" s="49" t="s">
        <v>77</v>
      </c>
      <c r="E12" s="49" t="s">
        <v>113</v>
      </c>
      <c r="F12" s="49" t="s">
        <v>16</v>
      </c>
      <c r="G12" s="49" t="s">
        <v>18</v>
      </c>
      <c r="H12" s="49" t="s">
        <v>19</v>
      </c>
      <c r="I12" s="49">
        <v>98</v>
      </c>
      <c r="J12" s="49"/>
      <c r="K12" s="49"/>
      <c r="L12" s="49" t="s">
        <v>19</v>
      </c>
      <c r="M12" s="50" t="s">
        <v>114</v>
      </c>
      <c r="N12" s="51" t="s">
        <v>82</v>
      </c>
    </row>
    <row r="13" spans="1:27" ht="60">
      <c r="A13" s="48" t="s">
        <v>66</v>
      </c>
      <c r="B13" s="49" t="s">
        <v>121</v>
      </c>
      <c r="C13" s="49" t="s">
        <v>122</v>
      </c>
      <c r="D13" s="49" t="s">
        <v>78</v>
      </c>
      <c r="E13" s="49" t="s">
        <v>79</v>
      </c>
      <c r="F13" s="49" t="s">
        <v>16</v>
      </c>
      <c r="G13" s="49" t="s">
        <v>18</v>
      </c>
      <c r="H13" s="49" t="s">
        <v>19</v>
      </c>
      <c r="I13" s="49">
        <v>98</v>
      </c>
      <c r="J13" s="49"/>
      <c r="K13" s="49"/>
      <c r="L13" s="49" t="s">
        <v>19</v>
      </c>
      <c r="M13" s="50" t="s">
        <v>80</v>
      </c>
      <c r="N13" s="51" t="s">
        <v>81</v>
      </c>
    </row>
    <row r="14" spans="1:27" ht="105">
      <c r="A14" s="48" t="s">
        <v>67</v>
      </c>
      <c r="B14" s="49" t="s">
        <v>123</v>
      </c>
      <c r="C14" s="49" t="s">
        <v>124</v>
      </c>
      <c r="D14" s="49" t="s">
        <v>74</v>
      </c>
      <c r="E14" s="49" t="s">
        <v>75</v>
      </c>
      <c r="F14" s="49" t="s">
        <v>16</v>
      </c>
      <c r="G14" s="49" t="s">
        <v>18</v>
      </c>
      <c r="H14" s="49" t="s">
        <v>19</v>
      </c>
      <c r="I14" s="49">
        <v>98</v>
      </c>
      <c r="J14" s="49"/>
      <c r="K14" s="49"/>
      <c r="L14" s="49" t="s">
        <v>19</v>
      </c>
      <c r="M14" s="8" t="s">
        <v>108</v>
      </c>
      <c r="N14" s="51" t="s">
        <v>76</v>
      </c>
    </row>
    <row r="15" spans="1:27" ht="45">
      <c r="A15" s="48" t="s">
        <v>68</v>
      </c>
      <c r="B15" s="49" t="s">
        <v>125</v>
      </c>
      <c r="C15" s="49" t="s">
        <v>126</v>
      </c>
      <c r="D15" s="49" t="s">
        <v>77</v>
      </c>
      <c r="E15" s="49" t="s">
        <v>113</v>
      </c>
      <c r="F15" s="49" t="s">
        <v>16</v>
      </c>
      <c r="G15" s="49" t="s">
        <v>18</v>
      </c>
      <c r="H15" s="49" t="s">
        <v>19</v>
      </c>
      <c r="I15" s="49">
        <v>98</v>
      </c>
      <c r="J15" s="49"/>
      <c r="K15" s="49"/>
      <c r="L15" s="49" t="s">
        <v>19</v>
      </c>
      <c r="M15" s="50" t="s">
        <v>114</v>
      </c>
      <c r="N15" s="51" t="s">
        <v>82</v>
      </c>
    </row>
    <row r="16" spans="1:27" ht="60">
      <c r="A16" s="48" t="s">
        <v>69</v>
      </c>
      <c r="B16" s="49" t="s">
        <v>127</v>
      </c>
      <c r="C16" s="49" t="s">
        <v>128</v>
      </c>
      <c r="D16" s="49" t="s">
        <v>78</v>
      </c>
      <c r="E16" s="49" t="s">
        <v>79</v>
      </c>
      <c r="F16" s="49" t="s">
        <v>16</v>
      </c>
      <c r="G16" s="49" t="s">
        <v>18</v>
      </c>
      <c r="H16" s="49" t="s">
        <v>19</v>
      </c>
      <c r="I16" s="49">
        <v>98</v>
      </c>
      <c r="J16" s="49"/>
      <c r="K16" s="49"/>
      <c r="L16" s="49" t="s">
        <v>19</v>
      </c>
      <c r="M16" s="50" t="s">
        <v>80</v>
      </c>
      <c r="N16" s="51" t="s">
        <v>81</v>
      </c>
    </row>
    <row r="17" spans="1:14" ht="105">
      <c r="A17" s="48" t="s">
        <v>70</v>
      </c>
      <c r="B17" s="49" t="s">
        <v>129</v>
      </c>
      <c r="C17" s="49" t="s">
        <v>130</v>
      </c>
      <c r="D17" s="49" t="s">
        <v>74</v>
      </c>
      <c r="E17" s="49" t="s">
        <v>75</v>
      </c>
      <c r="F17" s="49" t="s">
        <v>16</v>
      </c>
      <c r="G17" s="49" t="s">
        <v>18</v>
      </c>
      <c r="H17" s="49" t="s">
        <v>19</v>
      </c>
      <c r="I17" s="49">
        <v>98</v>
      </c>
      <c r="J17" s="49"/>
      <c r="K17" s="49"/>
      <c r="L17" s="49" t="s">
        <v>19</v>
      </c>
      <c r="M17" s="8" t="s">
        <v>108</v>
      </c>
      <c r="N17" s="51" t="s">
        <v>76</v>
      </c>
    </row>
    <row r="18" spans="1:14" ht="45">
      <c r="A18" s="48" t="s">
        <v>71</v>
      </c>
      <c r="B18" s="49" t="s">
        <v>131</v>
      </c>
      <c r="C18" s="49" t="s">
        <v>132</v>
      </c>
      <c r="D18" s="49" t="s">
        <v>77</v>
      </c>
      <c r="E18" s="49" t="s">
        <v>113</v>
      </c>
      <c r="F18" s="49" t="s">
        <v>16</v>
      </c>
      <c r="G18" s="49" t="s">
        <v>18</v>
      </c>
      <c r="H18" s="49" t="s">
        <v>19</v>
      </c>
      <c r="I18" s="49">
        <v>98</v>
      </c>
      <c r="J18" s="49"/>
      <c r="K18" s="49"/>
      <c r="L18" s="49" t="s">
        <v>19</v>
      </c>
      <c r="M18" s="50" t="s">
        <v>114</v>
      </c>
      <c r="N18" s="51" t="s">
        <v>82</v>
      </c>
    </row>
    <row r="19" spans="1:14" ht="60">
      <c r="A19" s="48" t="s">
        <v>72</v>
      </c>
      <c r="B19" s="49" t="s">
        <v>133</v>
      </c>
      <c r="C19" s="49" t="s">
        <v>134</v>
      </c>
      <c r="D19" s="49" t="s">
        <v>78</v>
      </c>
      <c r="E19" s="49" t="s">
        <v>79</v>
      </c>
      <c r="F19" s="49" t="s">
        <v>16</v>
      </c>
      <c r="G19" s="49" t="s">
        <v>18</v>
      </c>
      <c r="H19" s="49" t="s">
        <v>19</v>
      </c>
      <c r="I19" s="49">
        <v>98</v>
      </c>
      <c r="J19" s="49"/>
      <c r="K19" s="49"/>
      <c r="L19" s="49" t="s">
        <v>19</v>
      </c>
      <c r="M19" s="50" t="s">
        <v>80</v>
      </c>
      <c r="N19" s="51" t="s">
        <v>81</v>
      </c>
    </row>
    <row r="20" spans="1:14" ht="105">
      <c r="A20" s="48" t="s">
        <v>83</v>
      </c>
      <c r="B20" s="12" t="s">
        <v>135</v>
      </c>
      <c r="C20" s="12" t="s">
        <v>136</v>
      </c>
      <c r="D20" s="49" t="s">
        <v>74</v>
      </c>
      <c r="E20" s="49" t="s">
        <v>75</v>
      </c>
      <c r="F20" s="49" t="s">
        <v>16</v>
      </c>
      <c r="G20" s="49" t="s">
        <v>18</v>
      </c>
      <c r="H20" s="49" t="s">
        <v>19</v>
      </c>
      <c r="I20" s="49">
        <v>98</v>
      </c>
      <c r="J20" s="49"/>
      <c r="K20" s="49"/>
      <c r="L20" s="49" t="s">
        <v>19</v>
      </c>
      <c r="M20" s="8" t="s">
        <v>108</v>
      </c>
      <c r="N20" s="51" t="s">
        <v>76</v>
      </c>
    </row>
    <row r="21" spans="1:14" ht="45">
      <c r="A21" s="48" t="s">
        <v>84</v>
      </c>
      <c r="B21" s="49" t="s">
        <v>137</v>
      </c>
      <c r="C21" s="49" t="s">
        <v>138</v>
      </c>
      <c r="D21" s="49" t="s">
        <v>77</v>
      </c>
      <c r="E21" s="49" t="s">
        <v>113</v>
      </c>
      <c r="F21" s="49" t="s">
        <v>16</v>
      </c>
      <c r="G21" s="49" t="s">
        <v>18</v>
      </c>
      <c r="H21" s="49" t="s">
        <v>19</v>
      </c>
      <c r="I21" s="49">
        <v>98</v>
      </c>
      <c r="J21" s="49"/>
      <c r="K21" s="49"/>
      <c r="L21" s="49" t="s">
        <v>19</v>
      </c>
      <c r="M21" s="50" t="s">
        <v>114</v>
      </c>
      <c r="N21" s="51" t="s">
        <v>82</v>
      </c>
    </row>
    <row r="22" spans="1:14" ht="60">
      <c r="A22" s="48" t="s">
        <v>85</v>
      </c>
      <c r="B22" s="12" t="s">
        <v>139</v>
      </c>
      <c r="C22" s="12" t="s">
        <v>140</v>
      </c>
      <c r="D22" s="49" t="s">
        <v>78</v>
      </c>
      <c r="E22" s="49" t="s">
        <v>79</v>
      </c>
      <c r="F22" s="49" t="s">
        <v>16</v>
      </c>
      <c r="G22" s="49" t="s">
        <v>18</v>
      </c>
      <c r="H22" s="49" t="s">
        <v>19</v>
      </c>
      <c r="I22" s="49">
        <v>98</v>
      </c>
      <c r="J22" s="49"/>
      <c r="K22" s="49"/>
      <c r="L22" s="49" t="s">
        <v>19</v>
      </c>
      <c r="M22" s="50" t="s">
        <v>80</v>
      </c>
      <c r="N22" s="51" t="s">
        <v>81</v>
      </c>
    </row>
    <row r="23" spans="1:14" ht="105">
      <c r="A23" s="48" t="s">
        <v>86</v>
      </c>
      <c r="B23" s="49" t="s">
        <v>141</v>
      </c>
      <c r="C23" s="49" t="s">
        <v>142</v>
      </c>
      <c r="D23" s="49" t="s">
        <v>74</v>
      </c>
      <c r="E23" s="49" t="s">
        <v>75</v>
      </c>
      <c r="F23" s="49" t="s">
        <v>16</v>
      </c>
      <c r="G23" s="49" t="s">
        <v>18</v>
      </c>
      <c r="H23" s="49" t="s">
        <v>19</v>
      </c>
      <c r="I23" s="49">
        <v>98</v>
      </c>
      <c r="J23" s="49"/>
      <c r="K23" s="49"/>
      <c r="L23" s="49" t="s">
        <v>19</v>
      </c>
      <c r="M23" s="8" t="s">
        <v>108</v>
      </c>
      <c r="N23" s="51" t="s">
        <v>76</v>
      </c>
    </row>
    <row r="24" spans="1:14" ht="45">
      <c r="A24" s="48" t="s">
        <v>87</v>
      </c>
      <c r="B24" s="49" t="s">
        <v>143</v>
      </c>
      <c r="C24" s="49" t="s">
        <v>144</v>
      </c>
      <c r="D24" s="49" t="s">
        <v>77</v>
      </c>
      <c r="E24" s="49" t="s">
        <v>113</v>
      </c>
      <c r="F24" s="49" t="s">
        <v>16</v>
      </c>
      <c r="G24" s="49" t="s">
        <v>18</v>
      </c>
      <c r="H24" s="49" t="s">
        <v>19</v>
      </c>
      <c r="I24" s="49">
        <v>98</v>
      </c>
      <c r="J24" s="49"/>
      <c r="K24" s="49"/>
      <c r="L24" s="49" t="s">
        <v>19</v>
      </c>
      <c r="M24" s="50" t="s">
        <v>114</v>
      </c>
      <c r="N24" s="51" t="s">
        <v>82</v>
      </c>
    </row>
    <row r="25" spans="1:14" ht="60">
      <c r="A25" s="48" t="s">
        <v>88</v>
      </c>
      <c r="B25" s="49" t="s">
        <v>145</v>
      </c>
      <c r="C25" s="49" t="s">
        <v>146</v>
      </c>
      <c r="D25" s="49" t="s">
        <v>78</v>
      </c>
      <c r="E25" s="49" t="s">
        <v>79</v>
      </c>
      <c r="F25" s="49" t="s">
        <v>16</v>
      </c>
      <c r="G25" s="49" t="s">
        <v>18</v>
      </c>
      <c r="H25" s="49" t="s">
        <v>19</v>
      </c>
      <c r="I25" s="49">
        <v>98</v>
      </c>
      <c r="J25" s="49"/>
      <c r="K25" s="49"/>
      <c r="L25" s="49" t="s">
        <v>19</v>
      </c>
      <c r="M25" s="50" t="s">
        <v>80</v>
      </c>
      <c r="N25" s="51" t="s">
        <v>81</v>
      </c>
    </row>
  </sheetData>
  <mergeCells count="8">
    <mergeCell ref="O6:Q6"/>
    <mergeCell ref="R6:U6"/>
    <mergeCell ref="A1:N1"/>
    <mergeCell ref="A2:N2"/>
    <mergeCell ref="O4:Q4"/>
    <mergeCell ref="R4:U4"/>
    <mergeCell ref="O5:Q5"/>
    <mergeCell ref="R5:U5"/>
  </mergeCells>
  <printOptions horizontalCentered="1" verticalCentered="1"/>
  <pageMargins left="0.78740157480314965" right="0.78740157480314965" top="1.3779527559055118" bottom="1.1811023622047245" header="0.31496062992125984" footer="0.98425196850393704"/>
  <pageSetup scale="80" fitToHeight="0" orientation="landscape" r:id="rId1"/>
  <headerFooter>
    <oddFooter>&amp;L&amp;F&amp;RPágina &amp;P de &amp;N</oddFooter>
  </headerFooter>
  <colBreaks count="2" manualBreakCount="2">
    <brk id="5" max="32" man="1"/>
    <brk id="9" max="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64FE1-A89D-4306-B29F-EEB9685E55A1}">
  <sheetPr>
    <pageSetUpPr fitToPage="1"/>
  </sheetPr>
  <dimension ref="A1:AB25"/>
  <sheetViews>
    <sheetView tabSelected="1" view="pageBreakPreview" zoomScale="70" zoomScaleNormal="85" zoomScaleSheetLayoutView="70" workbookViewId="0">
      <pane xSplit="1" ySplit="3" topLeftCell="B4" activePane="bottomRight" state="frozen"/>
      <selection activeCell="D10" sqref="D10"/>
      <selection pane="topRight" activeCell="D10" sqref="D10"/>
      <selection pane="bottomLeft" activeCell="D10" sqref="D10"/>
      <selection pane="bottomRight" activeCell="A2" sqref="A2:O2"/>
    </sheetView>
  </sheetViews>
  <sheetFormatPr baseColWidth="10" defaultColWidth="11.42578125" defaultRowHeight="15"/>
  <cols>
    <col min="1" max="1" width="18.28515625" style="2" customWidth="1"/>
    <col min="2" max="2" width="35.5703125" style="2" customWidth="1"/>
    <col min="3" max="3" width="26.85546875" style="2" customWidth="1"/>
    <col min="4" max="4" width="32.7109375" style="2" customWidth="1"/>
    <col min="5" max="6" width="26.85546875" style="2" customWidth="1"/>
    <col min="7" max="7" width="13.42578125" style="2" customWidth="1"/>
    <col min="8" max="8" width="15.28515625" style="2" customWidth="1"/>
    <col min="9" max="9" width="14.85546875" style="2" customWidth="1"/>
    <col min="10" max="10" width="15.28515625" style="2" customWidth="1"/>
    <col min="11" max="11" width="15" style="2" customWidth="1"/>
    <col min="12" max="12" width="17" style="2" customWidth="1"/>
    <col min="13" max="13" width="15.85546875" style="2" customWidth="1"/>
    <col min="14" max="15" width="15.7109375" style="2" customWidth="1"/>
    <col min="16" max="16" width="43.7109375" style="2" customWidth="1"/>
    <col min="17" max="17" width="11" style="2" customWidth="1"/>
    <col min="18" max="20" width="11.42578125" style="2"/>
    <col min="21" max="21" width="17.5703125" style="2" customWidth="1"/>
    <col min="22" max="16384" width="11.42578125" style="2"/>
  </cols>
  <sheetData>
    <row r="1" spans="1:28" s="1" customFormat="1">
      <c r="A1" s="66" t="str">
        <f>+MIR!A1</f>
        <v>Matriz de Indicadores para Resultados 2020</v>
      </c>
      <c r="B1" s="66"/>
      <c r="C1" s="66"/>
      <c r="D1" s="66"/>
      <c r="E1" s="66"/>
      <c r="F1" s="66"/>
      <c r="G1" s="66"/>
      <c r="H1" s="66"/>
      <c r="I1" s="66"/>
      <c r="J1" s="66"/>
      <c r="K1" s="66"/>
      <c r="L1" s="66"/>
      <c r="M1" s="66"/>
      <c r="N1" s="66"/>
      <c r="O1" s="66"/>
    </row>
    <row r="2" spans="1:28">
      <c r="A2" s="69" t="str">
        <f>MIR!A2</f>
        <v>K016 Rehabilitación y Mantenimiento de Infraestructura Pública</v>
      </c>
      <c r="B2" s="69"/>
      <c r="C2" s="69"/>
      <c r="D2" s="69"/>
      <c r="E2" s="69"/>
      <c r="F2" s="69"/>
      <c r="G2" s="69"/>
      <c r="H2" s="69"/>
      <c r="I2" s="69"/>
      <c r="J2" s="69"/>
      <c r="K2" s="69"/>
      <c r="L2" s="69"/>
      <c r="M2" s="69"/>
      <c r="N2" s="69"/>
      <c r="O2" s="69"/>
    </row>
    <row r="3" spans="1:28" ht="45">
      <c r="A3" s="3" t="s">
        <v>0</v>
      </c>
      <c r="B3" s="4" t="s">
        <v>1</v>
      </c>
      <c r="C3" s="4" t="s">
        <v>2</v>
      </c>
      <c r="D3" s="4" t="s">
        <v>3</v>
      </c>
      <c r="E3" s="4" t="s">
        <v>4</v>
      </c>
      <c r="F3" s="4" t="s">
        <v>53</v>
      </c>
      <c r="G3" s="4" t="s">
        <v>42</v>
      </c>
      <c r="H3" s="4" t="s">
        <v>37</v>
      </c>
      <c r="I3" s="4" t="s">
        <v>43</v>
      </c>
      <c r="J3" s="4" t="s">
        <v>38</v>
      </c>
      <c r="K3" s="4" t="s">
        <v>44</v>
      </c>
      <c r="L3" s="4" t="s">
        <v>39</v>
      </c>
      <c r="M3" s="4" t="s">
        <v>45</v>
      </c>
      <c r="N3" s="5" t="s">
        <v>40</v>
      </c>
      <c r="O3" s="5" t="s">
        <v>46</v>
      </c>
    </row>
    <row r="4" spans="1:28" ht="135">
      <c r="A4" s="6" t="str">
        <f>MIR!A4</f>
        <v>Fin</v>
      </c>
      <c r="B4" s="40" t="str">
        <f>MIR!B4</f>
        <v>Contribuir a mejorar la percepción de la población sobre los Servicios Básicos que proporciona el Gobierno de la Ciudad de México en su zona norte  en materia de Calles y avenidas mediante el manejo integral de la Alcaldía de Iztacalco para rehabilitar y dar mantenimiento a la infraestructura pública</v>
      </c>
      <c r="C4" s="40" t="str">
        <f>MIR!C4</f>
        <v>Satisfacción de la población con los servicios públicos básicos de la Ciudad de México, componente de Calles y Avenidas</v>
      </c>
      <c r="D4" s="40" t="str">
        <f>MIR!D4</f>
        <v>El indicador permite medir la calificación que la población de la zona norte de la Ciudad de México (Gustavo A. Madero, Iztacalco y Venustiano Carranza) asigna a los servicios públicos básicos</v>
      </c>
      <c r="E4" s="40" t="str">
        <f>MIR!E4</f>
        <v>Promedio de las calificaciones otorgadas por los informantes a los servicios públicos básicos en la zona norte de la Ciudad de México en materia de  calles y avenidas</v>
      </c>
      <c r="F4" s="7"/>
      <c r="G4" s="29"/>
      <c r="H4" s="29"/>
      <c r="I4" s="29"/>
      <c r="J4" s="29"/>
      <c r="K4" s="29"/>
      <c r="L4" s="29"/>
      <c r="M4" s="29"/>
      <c r="N4" s="37"/>
      <c r="O4" s="37"/>
      <c r="P4" s="68"/>
      <c r="Q4" s="68"/>
      <c r="R4" s="68"/>
      <c r="S4" s="68"/>
      <c r="T4" s="68"/>
      <c r="U4" s="68"/>
      <c r="V4" s="68"/>
      <c r="W4" s="14"/>
      <c r="X4" s="14"/>
      <c r="Y4" s="14"/>
      <c r="Z4" s="14"/>
      <c r="AA4" s="14"/>
      <c r="AB4" s="14"/>
    </row>
    <row r="5" spans="1:28" ht="135">
      <c r="A5" s="6" t="str">
        <f>MIR!A5</f>
        <v>Fin</v>
      </c>
      <c r="B5" s="40" t="str">
        <f>MIR!B5</f>
        <v>Contribuir a mejorar la percepción de la población sobre los Servicios Básicos que proporciona el Gobierno de la Ciudad de México en su zona norte  en materia de alumbrado público mediante el manejo integral de la Alcaldía de Iztacalco para rehabilitar y dar mantenimiento a la infraestructura pública</v>
      </c>
      <c r="C5" s="40" t="str">
        <f>MIR!C5</f>
        <v>Satisfacción de la población con los servicios públicos básicos de la Ciudad de México, componente de Alumbrado público</v>
      </c>
      <c r="D5" s="40" t="str">
        <f>MIR!D5</f>
        <v>El indicador permite medir la calificación que la población de la zona norte de la Ciudad de México (Gustavo A. Madero, Iztacalco y Venustiano Carranza) asigna a los servicios públicos básicos</v>
      </c>
      <c r="E5" s="40" t="str">
        <f>MIR!E5</f>
        <v>Promedio de las calificaciones otorgadas por los informantes a los servicios públicos básicos en la zona norte de la Ciudad de México en materia de alumbrado público</v>
      </c>
      <c r="F5" s="7"/>
      <c r="G5" s="9"/>
      <c r="H5" s="9"/>
      <c r="I5" s="9"/>
      <c r="J5" s="9"/>
      <c r="K5" s="9"/>
      <c r="L5" s="10"/>
      <c r="M5" s="10"/>
      <c r="N5" s="11"/>
      <c r="O5" s="12"/>
    </row>
    <row r="6" spans="1:28" ht="135">
      <c r="A6" s="6" t="str">
        <f>MIR!A6</f>
        <v>Fin</v>
      </c>
      <c r="B6" s="40" t="str">
        <f>MIR!B6</f>
        <v>Contribuir a mejorar la percepción de la población sobre los Servicios Básicos que proporciona el Gobierno de la Ciudad de México en su zona norte  en materia de parques y jardines públicos mediante el manejo integral de la Alcaldía de Iztacalco para rehabilitar y dar mantenimiento a la infraestructura pública</v>
      </c>
      <c r="C6" s="40" t="str">
        <f>MIR!C6</f>
        <v>Satisfacción de la población con los servicios públicos básicos de la Ciudad de México, componente de parques y jardines públicos</v>
      </c>
      <c r="D6" s="40" t="str">
        <f>MIR!D6</f>
        <v>El indicador permite medir la calificación que la población de la zona norte de la Ciudad de México (Gustavo A. Madero, Iztacalco y Venustiano Carranza) asigna a los servicios públicos básicos</v>
      </c>
      <c r="E6" s="40" t="str">
        <f>MIR!E6</f>
        <v>Promedio de las calificaciones otorgadas por los informantes a los servicios públicos básicos en la zona norte de la Ciudad de México en materia de parques y jardines públicos</v>
      </c>
      <c r="F6" s="54"/>
      <c r="G6" s="28"/>
      <c r="H6" s="28"/>
      <c r="I6" s="28"/>
      <c r="J6" s="28"/>
      <c r="K6" s="28"/>
      <c r="L6" s="28"/>
      <c r="M6" s="28"/>
      <c r="N6" s="28"/>
      <c r="O6" s="28"/>
    </row>
    <row r="7" spans="1:28" ht="75">
      <c r="A7" s="6" t="str">
        <f>MIR!A7</f>
        <v xml:space="preserve">Propósito </v>
      </c>
      <c r="B7" s="40" t="str">
        <f>MIR!B7</f>
        <v>Mejorar las acciones implementadas por la Alcaldía de Iztacalco para la rehabilitación y mantenimiento de la infraestructura pública</v>
      </c>
      <c r="C7" s="40" t="str">
        <f>MIR!C7</f>
        <v>Avance en el cumplimiento de las acciones realizadas</v>
      </c>
      <c r="D7" s="40" t="str">
        <f>MIR!D7</f>
        <v>El indicador calcula el promedio ponderado de los resultados alcanzados por los componentes que conforman la prestación de los servicios.</v>
      </c>
      <c r="E7" s="40" t="str">
        <f>MIR!E7</f>
        <v xml:space="preserve"> aC1 + bC2 + cC3+dC4 + eC5 + fC6, donde a+b+c +d+e+f=1</v>
      </c>
      <c r="F7" s="53"/>
      <c r="G7" s="57"/>
      <c r="H7" s="57"/>
      <c r="I7" s="57"/>
      <c r="J7" s="57"/>
      <c r="K7" s="57"/>
      <c r="L7" s="57"/>
      <c r="M7" s="57"/>
      <c r="N7" s="57"/>
      <c r="O7" s="57"/>
    </row>
    <row r="8" spans="1:28" ht="60">
      <c r="A8" s="6" t="str">
        <f>MIR!A8</f>
        <v>Componente C1</v>
      </c>
      <c r="B8" s="40" t="str">
        <f>MIR!B8</f>
        <v>C1. Trabajos de pavimentación y bacheo realizados</v>
      </c>
      <c r="C8" s="40" t="str">
        <f>MIR!C8</f>
        <v>Avance físico - financiero de las acciones de pavimentación y bacheo</v>
      </c>
      <c r="D8" s="40" t="str">
        <f>MIR!D8</f>
        <v>El indicador mide el promedio ponderado del avance físico - financiero de los trabajos realizados</v>
      </c>
      <c r="E8" s="40" t="str">
        <f>MIR!E8</f>
        <v>aA1C1 + bA2C1 ; donde a  + b =1</v>
      </c>
      <c r="F8" s="54">
        <v>0.15</v>
      </c>
      <c r="G8" s="58"/>
      <c r="H8" s="58"/>
      <c r="I8" s="58"/>
      <c r="J8" s="58"/>
      <c r="K8" s="58"/>
      <c r="L8" s="58"/>
      <c r="M8" s="58"/>
      <c r="N8" s="58"/>
      <c r="O8" s="58"/>
    </row>
    <row r="9" spans="1:28" ht="60">
      <c r="A9" s="6" t="str">
        <f>MIR!A9</f>
        <v>Actividad A1C1</v>
      </c>
      <c r="B9" s="40" t="str">
        <f>MIR!B9</f>
        <v>A1C1 Realización de trabajos de pavimentación y bacheo</v>
      </c>
      <c r="C9" s="40" t="str">
        <f>MIR!C9</f>
        <v>Avance físico de las acciones de pavimentación y bacheo</v>
      </c>
      <c r="D9" s="40" t="str">
        <f>MIR!D9</f>
        <v>El indicador mide el porcentaje de avance en los trabajos</v>
      </c>
      <c r="E9" s="40" t="str">
        <f>MIR!E9</f>
        <v>(Número de acciones realizadas / Número de acciones programadas en el año )*100</v>
      </c>
      <c r="F9" s="53">
        <v>0.4</v>
      </c>
      <c r="G9" s="57"/>
      <c r="H9" s="57"/>
      <c r="I9" s="57"/>
      <c r="J9" s="57"/>
      <c r="K9" s="57"/>
      <c r="L9" s="57"/>
      <c r="M9" s="57"/>
      <c r="N9" s="57"/>
      <c r="O9" s="57"/>
    </row>
    <row r="10" spans="1:28" ht="45">
      <c r="A10" s="6" t="str">
        <f>MIR!A10</f>
        <v>Actividad A2C1</v>
      </c>
      <c r="B10" s="40" t="str">
        <f>MIR!B10</f>
        <v>A2C1 Ejercicio del presupuesto asignado a pavimentación y bacheo</v>
      </c>
      <c r="C10" s="40" t="str">
        <f>MIR!C10</f>
        <v>Avance financiero de las acciones de pavimentación y bacheo</v>
      </c>
      <c r="D10" s="40" t="str">
        <f>MIR!D10</f>
        <v>El indicador mide el porcentaje de avance en el presupuesto asignado</v>
      </c>
      <c r="E10" s="40" t="str">
        <f>MIR!E10</f>
        <v>(Presupuesto devengado / Presupuesto asignado)*100</v>
      </c>
      <c r="F10" s="53">
        <f>IF(F9&gt;=1,"Verifique los ponderadores de la Actividad anterior",(1-F9))</f>
        <v>0.6</v>
      </c>
      <c r="G10" s="58"/>
      <c r="H10" s="58"/>
      <c r="I10" s="58"/>
      <c r="J10" s="57"/>
      <c r="K10" s="58"/>
      <c r="L10" s="57"/>
      <c r="M10" s="58"/>
      <c r="N10" s="57"/>
      <c r="O10" s="58"/>
    </row>
    <row r="11" spans="1:28" ht="60">
      <c r="A11" s="6" t="str">
        <f>MIR!A11</f>
        <v>Componente C2</v>
      </c>
      <c r="B11" s="40" t="str">
        <f>MIR!B11</f>
        <v>C2. Luminarias reemplazadas</v>
      </c>
      <c r="C11" s="40" t="str">
        <f>MIR!C11</f>
        <v>Avance físico - financiero de las acciones realizados por el reemplazo de luminarias</v>
      </c>
      <c r="D11" s="40" t="str">
        <f>MIR!D11</f>
        <v>El indicador mide el promedio ponderado del avance físico - financiero de los trabajos realizados</v>
      </c>
      <c r="E11" s="40" t="str">
        <f>MIR!E11</f>
        <v>aA1C1 + bA2C1 ; donde a  + b =1</v>
      </c>
      <c r="F11" s="63">
        <v>0.2</v>
      </c>
      <c r="G11" s="57"/>
      <c r="H11" s="57"/>
      <c r="I11" s="57"/>
      <c r="J11" s="57"/>
      <c r="K11" s="57"/>
      <c r="L11" s="57"/>
      <c r="M11" s="57"/>
      <c r="N11" s="57"/>
      <c r="O11" s="57"/>
    </row>
    <row r="12" spans="1:28" ht="60">
      <c r="A12" s="6" t="str">
        <f>MIR!A12</f>
        <v>Actividad A1C2</v>
      </c>
      <c r="B12" s="40" t="str">
        <f>MIR!B12</f>
        <v>A1C2 Reemplazo de luminarias</v>
      </c>
      <c r="C12" s="40" t="str">
        <f>MIR!C12</f>
        <v>Avance físico del reemplazo de luminarias</v>
      </c>
      <c r="D12" s="40" t="str">
        <f>MIR!D12</f>
        <v>El indicador mide el porcentaje de avance en los trabajos</v>
      </c>
      <c r="E12" s="40" t="str">
        <f>MIR!E12</f>
        <v>(Número de acciones realizadas / Número de acciones programadas en el año )*100</v>
      </c>
      <c r="F12" s="53">
        <v>0.5</v>
      </c>
      <c r="G12" s="57"/>
      <c r="H12" s="57"/>
      <c r="I12" s="57"/>
      <c r="J12" s="57"/>
      <c r="K12" s="57"/>
      <c r="L12" s="57"/>
      <c r="M12" s="57"/>
      <c r="N12" s="57"/>
      <c r="O12" s="57"/>
    </row>
    <row r="13" spans="1:28" ht="30">
      <c r="A13" s="6" t="str">
        <f>MIR!A13</f>
        <v>Actividad A2C2</v>
      </c>
      <c r="B13" s="40" t="str">
        <f>MIR!B13</f>
        <v>A2C2 Ejercicio del presupuesto asignado al reemplazo de luminarias</v>
      </c>
      <c r="C13" s="40" t="str">
        <f>MIR!C13</f>
        <v>Avance financiero por el reemplazo de luminarias</v>
      </c>
      <c r="D13" s="40" t="str">
        <f>MIR!D13</f>
        <v>El indicador mide el porcentaje de avance en el presupuesto asignado</v>
      </c>
      <c r="E13" s="40" t="str">
        <f>MIR!E13</f>
        <v>(Presupuesto devengado / Presupuesto asignado)*100</v>
      </c>
      <c r="F13" s="53">
        <f>IF(F12&gt;=1,"Verifique los ponderadores de la Actividad anterior",(1-F12))</f>
        <v>0.5</v>
      </c>
      <c r="G13" s="57"/>
      <c r="H13" s="57"/>
      <c r="I13" s="57"/>
      <c r="J13" s="57"/>
      <c r="K13" s="57"/>
      <c r="L13" s="57"/>
      <c r="M13" s="57"/>
      <c r="N13" s="57"/>
      <c r="O13" s="57"/>
    </row>
    <row r="14" spans="1:28" ht="60">
      <c r="A14" s="6" t="str">
        <f>MIR!A14</f>
        <v>Componente C3</v>
      </c>
      <c r="B14" s="40" t="str">
        <f>MIR!B14</f>
        <v>C3. Trabajos de balizado de vías secundarias realizados</v>
      </c>
      <c r="C14" s="40" t="str">
        <f>MIR!C14</f>
        <v>Avance físico - financiero de las acciones de balizado de vías secundarias</v>
      </c>
      <c r="D14" s="40" t="str">
        <f>MIR!D14</f>
        <v>El indicador mide el promedio ponderado del avance físico - financiero de los trabajos realizados</v>
      </c>
      <c r="E14" s="40" t="str">
        <f>MIR!E14</f>
        <v>aA1C1 + bA2C1 ; donde a  + b =1</v>
      </c>
      <c r="F14" s="63">
        <v>0.15</v>
      </c>
      <c r="G14" s="56"/>
      <c r="H14" s="56"/>
      <c r="I14" s="56"/>
      <c r="J14" s="56"/>
      <c r="K14" s="56"/>
      <c r="L14" s="56"/>
      <c r="M14" s="56"/>
      <c r="N14" s="56"/>
      <c r="O14" s="56"/>
    </row>
    <row r="15" spans="1:28" ht="60">
      <c r="A15" s="6" t="str">
        <f>MIR!A15</f>
        <v>Actividad A1C3</v>
      </c>
      <c r="B15" s="40" t="str">
        <f>MIR!B15</f>
        <v>A1C3 Realización de trabajos de balizado de vías secundarias</v>
      </c>
      <c r="C15" s="40" t="str">
        <f>MIR!C15</f>
        <v>Avance físico de las acciones de balizado de vías secundarias</v>
      </c>
      <c r="D15" s="40" t="str">
        <f>MIR!D15</f>
        <v>El indicador mide el porcentaje de avance en los trabajos</v>
      </c>
      <c r="E15" s="40" t="str">
        <f>MIR!E15</f>
        <v>(Número de acciones realizadas / Número de acciones programadas en el año )*100</v>
      </c>
      <c r="F15" s="53">
        <v>0.6</v>
      </c>
      <c r="G15" s="59"/>
      <c r="H15" s="59"/>
      <c r="I15" s="59"/>
      <c r="J15" s="59"/>
      <c r="K15" s="59"/>
      <c r="L15" s="59"/>
      <c r="M15" s="59"/>
      <c r="N15" s="59"/>
      <c r="O15" s="59"/>
    </row>
    <row r="16" spans="1:28" ht="45">
      <c r="A16" s="6" t="str">
        <f>MIR!A16</f>
        <v>Actividad A2C3</v>
      </c>
      <c r="B16" s="40" t="str">
        <f>MIR!B16</f>
        <v>A2C3 Ejercicio del presupuesto asignado a balizado de vías secundarias</v>
      </c>
      <c r="C16" s="40" t="str">
        <f>MIR!C16</f>
        <v>Avance financiero de las acciones de balizado de vías secundarias</v>
      </c>
      <c r="D16" s="40" t="str">
        <f>MIR!D16</f>
        <v>El indicador mide el porcentaje de avance en el presupuesto asignado</v>
      </c>
      <c r="E16" s="40" t="str">
        <f>MIR!E16</f>
        <v>(Presupuesto devengado / Presupuesto asignado)*100</v>
      </c>
      <c r="F16" s="53">
        <f>IF(F15&gt;=1,"Verifique los ponderadores de la Actividad anterior",(1-F15))</f>
        <v>0.4</v>
      </c>
      <c r="G16" s="59"/>
      <c r="H16" s="59"/>
      <c r="I16" s="59"/>
      <c r="J16" s="59"/>
      <c r="K16" s="59"/>
      <c r="L16" s="59"/>
      <c r="M16" s="59"/>
      <c r="N16" s="59"/>
      <c r="O16" s="59"/>
    </row>
    <row r="17" spans="1:15" ht="60">
      <c r="A17" s="6" t="str">
        <f>MIR!A17</f>
        <v>Componente C4</v>
      </c>
      <c r="B17" s="40" t="str">
        <f>MIR!B17</f>
        <v>C4. Trabajos de remodelación de edificios públicos realizados</v>
      </c>
      <c r="C17" s="40" t="str">
        <f>MIR!C17</f>
        <v>Avance físico - financiero de las acciones de remodelación de edificios públicos</v>
      </c>
      <c r="D17" s="40" t="str">
        <f>MIR!D17</f>
        <v>El indicador mide el promedio ponderado del avance físico - financiero de los trabajos realizados</v>
      </c>
      <c r="E17" s="40" t="str">
        <f>MIR!E17</f>
        <v>aA1C1 + bA2C1 ; donde a  + b =1</v>
      </c>
      <c r="F17" s="63">
        <v>0.15</v>
      </c>
      <c r="G17" s="59"/>
      <c r="H17" s="59"/>
      <c r="I17" s="59"/>
      <c r="J17" s="59"/>
      <c r="K17" s="59"/>
      <c r="L17" s="59"/>
      <c r="M17" s="59"/>
      <c r="N17" s="59"/>
      <c r="O17" s="59"/>
    </row>
    <row r="18" spans="1:15" ht="60">
      <c r="A18" s="6" t="str">
        <f>MIR!A18</f>
        <v>Actividad A1C4</v>
      </c>
      <c r="B18" s="40" t="str">
        <f>MIR!B18</f>
        <v>A1C4 Realización de trabajos de remodelación de edificios públicos</v>
      </c>
      <c r="C18" s="40" t="str">
        <f>MIR!C18</f>
        <v>Avance físico de las acciones de remodelación de edificios públicos</v>
      </c>
      <c r="D18" s="40" t="str">
        <f>MIR!D18</f>
        <v>El indicador mide el porcentaje de avance en los trabajos</v>
      </c>
      <c r="E18" s="40" t="str">
        <f>MIR!E18</f>
        <v>(Número de acciones realizadas / Número de acciones programadas en el año )*100</v>
      </c>
      <c r="F18" s="53">
        <v>0.6</v>
      </c>
      <c r="G18" s="56"/>
      <c r="H18" s="56"/>
      <c r="I18" s="56"/>
      <c r="J18" s="56"/>
      <c r="K18" s="56"/>
      <c r="L18" s="56"/>
      <c r="M18" s="56"/>
      <c r="N18" s="56"/>
      <c r="O18" s="56"/>
    </row>
    <row r="19" spans="1:15" ht="45">
      <c r="A19" s="6" t="str">
        <f>MIR!A19</f>
        <v>Actividad A2C4</v>
      </c>
      <c r="B19" s="40" t="str">
        <f>MIR!B19</f>
        <v>A2C4 Ejercicio del presupuesto asignado a remodelación de edificios públicos</v>
      </c>
      <c r="C19" s="40" t="str">
        <f>MIR!C19</f>
        <v>Avance financiero de las acciones de remodelación de edificios públicos</v>
      </c>
      <c r="D19" s="40" t="str">
        <f>MIR!D19</f>
        <v>El indicador mide el porcentaje de avance en el presupuesto asignado</v>
      </c>
      <c r="E19" s="40" t="str">
        <f>MIR!E19</f>
        <v>(Presupuesto devengado / Presupuesto asignado)*100</v>
      </c>
      <c r="F19" s="53">
        <f>IF(F18&gt;=1,"Verifique los ponderadores de la Actividad anterior",(1-F18))</f>
        <v>0.4</v>
      </c>
      <c r="G19" s="59"/>
      <c r="H19" s="59"/>
      <c r="I19" s="59"/>
      <c r="J19" s="59"/>
      <c r="K19" s="59"/>
      <c r="L19" s="59"/>
      <c r="M19" s="59"/>
      <c r="N19" s="59"/>
      <c r="O19" s="59"/>
    </row>
    <row r="20" spans="1:15" ht="60">
      <c r="A20" s="6" t="str">
        <f>MIR!A20</f>
        <v>Componente C5</v>
      </c>
      <c r="B20" s="40" t="str">
        <f>MIR!B20</f>
        <v>C5. Trabajos de mantenimiento en edificios públicos realizados</v>
      </c>
      <c r="C20" s="40" t="str">
        <f>MIR!C20</f>
        <v>Avance físico - financiero de las acciones de mantenimiento en edificios públicos</v>
      </c>
      <c r="D20" s="40" t="str">
        <f>MIR!D20</f>
        <v>El indicador mide el promedio ponderado del avance físico - financiero de los trabajos realizados</v>
      </c>
      <c r="E20" s="40" t="str">
        <f>MIR!E20</f>
        <v>aA1C1 + bA2C1 ; donde a  + b =1</v>
      </c>
      <c r="F20" s="63">
        <v>0.2</v>
      </c>
      <c r="G20" s="59"/>
      <c r="H20" s="59"/>
      <c r="I20" s="59"/>
      <c r="J20" s="59"/>
      <c r="K20" s="59"/>
      <c r="L20" s="59"/>
      <c r="M20" s="59"/>
      <c r="N20" s="59"/>
      <c r="O20" s="59"/>
    </row>
    <row r="21" spans="1:15" ht="60">
      <c r="A21" s="6" t="str">
        <f>MIR!A21</f>
        <v>Actividad A1C5</v>
      </c>
      <c r="B21" s="40" t="str">
        <f>MIR!B21</f>
        <v>A1C5 Realización de trabajos de mantenimiento de edificios públicos</v>
      </c>
      <c r="C21" s="40" t="str">
        <f>MIR!C21</f>
        <v>Avance físico de las acciones de mantenimiento de edificios públicos</v>
      </c>
      <c r="D21" s="40" t="str">
        <f>MIR!D21</f>
        <v>El indicador mide el porcentaje de avance en los trabajos</v>
      </c>
      <c r="E21" s="40" t="str">
        <f>MIR!E21</f>
        <v>(Número de acciones realizadas / Número de acciones programadas en el año )*100</v>
      </c>
      <c r="F21" s="53">
        <v>0.6</v>
      </c>
      <c r="G21" s="59"/>
      <c r="H21" s="59"/>
      <c r="I21" s="59"/>
      <c r="J21" s="59"/>
      <c r="K21" s="59"/>
      <c r="L21" s="59"/>
      <c r="M21" s="59"/>
      <c r="N21" s="59"/>
      <c r="O21" s="59"/>
    </row>
    <row r="22" spans="1:15" ht="45">
      <c r="A22" s="6" t="str">
        <f>MIR!A22</f>
        <v>Actividad A2C5</v>
      </c>
      <c r="B22" s="40" t="str">
        <f>MIR!B22</f>
        <v>A2C5 Ejercicio del presupuesto asignado a mantenimiento en edificios públicos</v>
      </c>
      <c r="C22" s="40" t="str">
        <f>MIR!C22</f>
        <v>Avance financiero de las acciones de mantenimiento en edificios públicos</v>
      </c>
      <c r="D22" s="40" t="str">
        <f>MIR!D22</f>
        <v>El indicador mide el porcentaje de avance en el presupuesto asignado</v>
      </c>
      <c r="E22" s="40" t="str">
        <f>MIR!E22</f>
        <v>(Presupuesto devengado / Presupuesto asignado)*100</v>
      </c>
      <c r="F22" s="53">
        <f>IF(F21&gt;=1,"Verifique los ponderadores de la Actividad anterior",(1-F21))</f>
        <v>0.4</v>
      </c>
      <c r="G22" s="56"/>
      <c r="H22" s="56"/>
      <c r="I22" s="56"/>
      <c r="J22" s="56"/>
      <c r="K22" s="56"/>
      <c r="L22" s="56"/>
      <c r="M22" s="56"/>
      <c r="N22" s="56"/>
      <c r="O22" s="56"/>
    </row>
    <row r="23" spans="1:15" ht="60">
      <c r="A23" s="6" t="str">
        <f>MIR!A23</f>
        <v>Componente C6</v>
      </c>
      <c r="B23" s="40" t="str">
        <f>MIR!B23</f>
        <v>C6. Trabajos de mantenimiento del Panteón San José realizados</v>
      </c>
      <c r="C23" s="40" t="str">
        <f>MIR!C23</f>
        <v>Avance físico - financiero de las acciones de mantenimiento del Panteón San José</v>
      </c>
      <c r="D23" s="40" t="str">
        <f>MIR!D23</f>
        <v>El indicador mide el promedio ponderado del avance físico - financiero de los trabajos realizados</v>
      </c>
      <c r="E23" s="40" t="str">
        <f>MIR!E23</f>
        <v>aA1C1 + bA2C1 ; donde a  + b =1</v>
      </c>
      <c r="F23" s="63">
        <f>IF((F8+F11+F14+F17+F20)&gt;=1,"Verifique los ponderadores de los componentes 1 a 4",(1-(F8+F11+F14+F17+F20)))</f>
        <v>0.14999999999999991</v>
      </c>
      <c r="G23" s="59"/>
      <c r="H23" s="59"/>
      <c r="I23" s="59"/>
      <c r="J23" s="59"/>
      <c r="K23" s="59"/>
      <c r="L23" s="59"/>
      <c r="M23" s="59"/>
      <c r="N23" s="59"/>
      <c r="O23" s="59"/>
    </row>
    <row r="24" spans="1:15" ht="60">
      <c r="A24" s="6" t="str">
        <f>MIR!A24</f>
        <v>Actividad A1C6</v>
      </c>
      <c r="B24" s="40" t="str">
        <f>MIR!B24</f>
        <v>A1C6 Realización de trabajos de mantenimiento del Panteón San José</v>
      </c>
      <c r="C24" s="40" t="str">
        <f>MIR!C24</f>
        <v>Avance físico de las acciones de mantenimiento del Panteón San José</v>
      </c>
      <c r="D24" s="40" t="str">
        <f>MIR!D24</f>
        <v>El indicador mide el porcentaje de avance en los trabajos</v>
      </c>
      <c r="E24" s="40" t="str">
        <f>MIR!E24</f>
        <v>(Número de acciones realizadas / Número de acciones programadas en el año )*100</v>
      </c>
      <c r="F24" s="53">
        <v>0.6</v>
      </c>
      <c r="G24" s="59"/>
      <c r="H24" s="59"/>
      <c r="I24" s="59"/>
      <c r="J24" s="59"/>
      <c r="K24" s="59"/>
      <c r="L24" s="59"/>
      <c r="M24" s="59"/>
      <c r="N24" s="59"/>
      <c r="O24" s="59"/>
    </row>
    <row r="25" spans="1:15" ht="45">
      <c r="A25" s="6" t="str">
        <f>MIR!A25</f>
        <v>Actividad A2C6</v>
      </c>
      <c r="B25" s="40" t="str">
        <f>MIR!B25</f>
        <v>A2C6 Ejercicio del presupuesto asignado a mantenimiento del Panteón San José</v>
      </c>
      <c r="C25" s="40" t="str">
        <f>MIR!C25</f>
        <v>Avance financiero de las acciones de mantenimiento del Panteón San José</v>
      </c>
      <c r="D25" s="40" t="str">
        <f>MIR!D25</f>
        <v>El indicador mide el porcentaje de avance en el presupuesto asignado</v>
      </c>
      <c r="E25" s="40" t="str">
        <f>MIR!E25</f>
        <v>(Presupuesto devengado / Presupuesto asignado)*100</v>
      </c>
      <c r="F25" s="53">
        <f>IF(F24&gt;=1,"Verifique los ponderadores de la Actividad anterior",(1-F24))</f>
        <v>0.4</v>
      </c>
      <c r="G25" s="59"/>
      <c r="H25" s="59"/>
      <c r="I25" s="59"/>
      <c r="J25" s="59"/>
      <c r="K25" s="59"/>
      <c r="L25" s="59"/>
      <c r="M25" s="59"/>
      <c r="N25" s="59"/>
      <c r="O25" s="59"/>
    </row>
  </sheetData>
  <mergeCells count="4">
    <mergeCell ref="P4:R4"/>
    <mergeCell ref="S4:V4"/>
    <mergeCell ref="A1:O1"/>
    <mergeCell ref="A2:O2"/>
  </mergeCells>
  <printOptions horizontalCentered="1" verticalCentered="1"/>
  <pageMargins left="0.78740157480314965" right="0.78740157480314965" top="1.3779527559055118" bottom="1.1811023622047245" header="0.31496062992125984" footer="0.98425196850393704"/>
  <pageSetup paperSize="5" scale="41" fitToHeight="0" orientation="landscape" r:id="rId1"/>
  <headerFooter>
    <oddFooter>&amp;L&amp;F&amp;RPágina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4500A-CE6D-4397-893F-C697296AB1F8}">
  <dimension ref="A2:S25"/>
  <sheetViews>
    <sheetView zoomScale="85" zoomScaleNormal="85" workbookViewId="0">
      <selection activeCell="N4" sqref="N4"/>
    </sheetView>
  </sheetViews>
  <sheetFormatPr baseColWidth="10" defaultRowHeight="15"/>
  <cols>
    <col min="1" max="1" width="16.7109375" customWidth="1"/>
    <col min="2" max="2" width="37.7109375" customWidth="1"/>
    <col min="3" max="4" width="25.5703125" customWidth="1"/>
    <col min="5" max="5" width="36.42578125" customWidth="1"/>
    <col min="6" max="6" width="23.85546875" customWidth="1"/>
    <col min="7" max="7" width="17.28515625" customWidth="1"/>
    <col min="8" max="8" width="14.28515625" customWidth="1"/>
    <col min="9" max="9" width="12.5703125" bestFit="1" customWidth="1"/>
    <col min="10" max="10" width="11.5703125" bestFit="1" customWidth="1"/>
    <col min="11" max="11" width="12.5703125" bestFit="1" customWidth="1"/>
    <col min="12" max="12" width="15" customWidth="1"/>
    <col min="13" max="13" width="15.42578125" customWidth="1"/>
    <col min="14" max="14" width="14.28515625" customWidth="1"/>
    <col min="15" max="15" width="12.5703125" bestFit="1" customWidth="1"/>
  </cols>
  <sheetData>
    <row r="2" spans="1:19">
      <c r="P2" t="s">
        <v>48</v>
      </c>
    </row>
    <row r="3" spans="1:19" ht="60">
      <c r="A3" s="3" t="s">
        <v>0</v>
      </c>
      <c r="B3" s="4" t="s">
        <v>1</v>
      </c>
      <c r="C3" s="4" t="s">
        <v>2</v>
      </c>
      <c r="D3" s="4" t="s">
        <v>3</v>
      </c>
      <c r="E3" s="4" t="s">
        <v>4</v>
      </c>
      <c r="F3" s="4" t="s">
        <v>41</v>
      </c>
      <c r="G3" s="4" t="s">
        <v>42</v>
      </c>
      <c r="H3" s="4" t="s">
        <v>37</v>
      </c>
      <c r="I3" s="4" t="s">
        <v>43</v>
      </c>
      <c r="J3" s="4" t="s">
        <v>38</v>
      </c>
      <c r="K3" s="4" t="s">
        <v>44</v>
      </c>
      <c r="L3" s="4" t="s">
        <v>39</v>
      </c>
      <c r="M3" s="4" t="s">
        <v>45</v>
      </c>
      <c r="N3" s="5" t="s">
        <v>40</v>
      </c>
      <c r="O3" s="5" t="s">
        <v>46</v>
      </c>
      <c r="P3" s="4" t="s">
        <v>49</v>
      </c>
      <c r="Q3" s="4" t="s">
        <v>50</v>
      </c>
      <c r="R3" s="4" t="s">
        <v>51</v>
      </c>
      <c r="S3" s="4" t="s">
        <v>52</v>
      </c>
    </row>
    <row r="4" spans="1:19" ht="135">
      <c r="A4" s="6" t="str">
        <f>MIR!A4</f>
        <v>Fin</v>
      </c>
      <c r="B4" s="40" t="str">
        <f>MIR!B4</f>
        <v>Contribuir a mejorar la percepción de la población sobre los Servicios Básicos que proporciona el Gobierno de la Ciudad de México en su zona norte  en materia de Calles y avenidas mediante el manejo integral de la Alcaldía de Iztacalco para rehabilitar y dar mantenimiento a la infraestructura pública</v>
      </c>
      <c r="C4" s="40" t="str">
        <f>MIR!C4</f>
        <v>Satisfacción de la población con los servicios públicos básicos de la Ciudad de México, componente de Calles y Avenidas</v>
      </c>
      <c r="D4" s="40" t="str">
        <f>MIR!D4</f>
        <v>El indicador permite medir la calificación que la población de la zona norte de la Ciudad de México (Gustavo A. Madero, Iztacalco y Venustiano Carranza) asigna a los servicios públicos básicos</v>
      </c>
      <c r="E4" s="40" t="str">
        <f>MIR!E4</f>
        <v>Promedio de las calificaciones otorgadas por los informantes a los servicios públicos básicos en la zona norte de la Ciudad de México en materia de  calles y avenidas</v>
      </c>
      <c r="F4" s="29">
        <f>+'Formato de reporte'!F4</f>
        <v>0</v>
      </c>
      <c r="G4" s="29">
        <f>'Formato de reporte'!G4</f>
        <v>0</v>
      </c>
      <c r="H4" s="29">
        <f>'Formato de reporte'!H4</f>
        <v>0</v>
      </c>
      <c r="I4" s="29">
        <f>'Formato de reporte'!I4</f>
        <v>0</v>
      </c>
      <c r="J4" s="29">
        <f>'Formato de reporte'!J4</f>
        <v>0</v>
      </c>
      <c r="K4" s="29">
        <f>'Formato de reporte'!K4</f>
        <v>0</v>
      </c>
      <c r="L4" s="29">
        <f>'Formato de reporte'!L4</f>
        <v>0</v>
      </c>
      <c r="M4" s="29">
        <f>'Formato de reporte'!M4</f>
        <v>0</v>
      </c>
      <c r="N4" s="29">
        <f>'Formato de reporte'!N4</f>
        <v>0</v>
      </c>
      <c r="O4" s="29">
        <f>'Formato de reporte'!O4</f>
        <v>0</v>
      </c>
      <c r="P4" s="33" t="e">
        <f>H4/I4*100</f>
        <v>#DIV/0!</v>
      </c>
      <c r="Q4" s="33" t="e">
        <f t="shared" ref="Q4:S4" si="0">I4/J4*100</f>
        <v>#DIV/0!</v>
      </c>
      <c r="R4" s="33" t="e">
        <f t="shared" si="0"/>
        <v>#DIV/0!</v>
      </c>
      <c r="S4" s="33" t="e">
        <f t="shared" si="0"/>
        <v>#DIV/0!</v>
      </c>
    </row>
    <row r="5" spans="1:19" ht="135">
      <c r="A5" s="6" t="str">
        <f>MIR!A5</f>
        <v>Fin</v>
      </c>
      <c r="B5" s="40" t="str">
        <f>MIR!B5</f>
        <v>Contribuir a mejorar la percepción de la población sobre los Servicios Básicos que proporciona el Gobierno de la Ciudad de México en su zona norte  en materia de alumbrado público mediante el manejo integral de la Alcaldía de Iztacalco para rehabilitar y dar mantenimiento a la infraestructura pública</v>
      </c>
      <c r="C5" s="40" t="str">
        <f>MIR!C5</f>
        <v>Satisfacción de la población con los servicios públicos básicos de la Ciudad de México, componente de Alumbrado público</v>
      </c>
      <c r="D5" s="40" t="str">
        <f>MIR!D5</f>
        <v>El indicador permite medir la calificación que la población de la zona norte de la Ciudad de México (Gustavo A. Madero, Iztacalco y Venustiano Carranza) asigna a los servicios públicos básicos</v>
      </c>
      <c r="E5" s="40" t="str">
        <f>MIR!E5</f>
        <v>Promedio de las calificaciones otorgadas por los informantes a los servicios públicos básicos en la zona norte de la Ciudad de México en materia de alumbrado público</v>
      </c>
      <c r="F5" s="29">
        <f>+'Formato de reporte'!F5</f>
        <v>0</v>
      </c>
      <c r="G5" s="29">
        <f>'Formato de reporte'!G5</f>
        <v>0</v>
      </c>
      <c r="H5" s="29">
        <f>'Formato de reporte'!H5</f>
        <v>0</v>
      </c>
      <c r="I5" s="29">
        <f>'Formato de reporte'!I5</f>
        <v>0</v>
      </c>
      <c r="J5" s="29">
        <f>'Formato de reporte'!J5</f>
        <v>0</v>
      </c>
      <c r="K5" s="29">
        <f>'Formato de reporte'!K5</f>
        <v>0</v>
      </c>
      <c r="L5" s="29">
        <f>'Formato de reporte'!L5</f>
        <v>0</v>
      </c>
      <c r="M5" s="29">
        <f>'Formato de reporte'!M5</f>
        <v>0</v>
      </c>
      <c r="N5" s="29">
        <f>'Formato de reporte'!N5</f>
        <v>0</v>
      </c>
      <c r="O5" s="29">
        <f>'Formato de reporte'!O5</f>
        <v>0</v>
      </c>
      <c r="P5" s="33" t="e">
        <f t="shared" ref="P5:P25" si="1">H5/I5*100</f>
        <v>#DIV/0!</v>
      </c>
      <c r="Q5" s="33" t="e">
        <f t="shared" ref="Q5:Q25" si="2">I5/J5*100</f>
        <v>#DIV/0!</v>
      </c>
      <c r="R5" s="33" t="e">
        <f t="shared" ref="R5:R25" si="3">J5/K5*100</f>
        <v>#DIV/0!</v>
      </c>
      <c r="S5" s="33" t="e">
        <f t="shared" ref="S5:S25" si="4">K5/L5*100</f>
        <v>#DIV/0!</v>
      </c>
    </row>
    <row r="6" spans="1:19" ht="135">
      <c r="A6" s="6" t="str">
        <f>MIR!A6</f>
        <v>Fin</v>
      </c>
      <c r="B6" s="40" t="str">
        <f>MIR!B6</f>
        <v>Contribuir a mejorar la percepción de la población sobre los Servicios Básicos que proporciona el Gobierno de la Ciudad de México en su zona norte  en materia de parques y jardines públicos mediante el manejo integral de la Alcaldía de Iztacalco para rehabilitar y dar mantenimiento a la infraestructura pública</v>
      </c>
      <c r="C6" s="40" t="str">
        <f>MIR!C6</f>
        <v>Satisfacción de la población con los servicios públicos básicos de la Ciudad de México, componente de parques y jardines públicos</v>
      </c>
      <c r="D6" s="40" t="str">
        <f>MIR!D6</f>
        <v>El indicador permite medir la calificación que la población de la zona norte de la Ciudad de México (Gustavo A. Madero, Iztacalco y Venustiano Carranza) asigna a los servicios públicos básicos</v>
      </c>
      <c r="E6" s="40" t="str">
        <f>MIR!E6</f>
        <v>Promedio de las calificaciones otorgadas por los informantes a los servicios públicos básicos en la zona norte de la Ciudad de México en materia de parques y jardines públicos</v>
      </c>
      <c r="F6" s="29">
        <f>+'Formato de reporte'!F6</f>
        <v>0</v>
      </c>
      <c r="G6" s="29">
        <f>'Formato de reporte'!G6</f>
        <v>0</v>
      </c>
      <c r="H6" s="29">
        <f>'Formato de reporte'!H6</f>
        <v>0</v>
      </c>
      <c r="I6" s="29">
        <f>'Formato de reporte'!I6</f>
        <v>0</v>
      </c>
      <c r="J6" s="29">
        <f>'Formato de reporte'!J6</f>
        <v>0</v>
      </c>
      <c r="K6" s="29">
        <f>'Formato de reporte'!K6</f>
        <v>0</v>
      </c>
      <c r="L6" s="29">
        <f>'Formato de reporte'!L6</f>
        <v>0</v>
      </c>
      <c r="M6" s="29">
        <f>'Formato de reporte'!M6</f>
        <v>0</v>
      </c>
      <c r="N6" s="29">
        <f>'Formato de reporte'!N6</f>
        <v>0</v>
      </c>
      <c r="O6" s="29">
        <f>'Formato de reporte'!O6</f>
        <v>0</v>
      </c>
      <c r="P6" s="33" t="e">
        <f t="shared" si="1"/>
        <v>#DIV/0!</v>
      </c>
      <c r="Q6" s="33" t="e">
        <f t="shared" si="2"/>
        <v>#DIV/0!</v>
      </c>
      <c r="R6" s="33" t="e">
        <f t="shared" si="3"/>
        <v>#DIV/0!</v>
      </c>
      <c r="S6" s="33" t="e">
        <f t="shared" si="4"/>
        <v>#DIV/0!</v>
      </c>
    </row>
    <row r="7" spans="1:19" ht="90">
      <c r="A7" s="6" t="str">
        <f>MIR!A7</f>
        <v xml:space="preserve">Propósito </v>
      </c>
      <c r="B7" s="40" t="str">
        <f>MIR!B7</f>
        <v>Mejorar las acciones implementadas por la Alcaldía de Iztacalco para la rehabilitación y mantenimiento de la infraestructura pública</v>
      </c>
      <c r="C7" s="40" t="str">
        <f>MIR!C7</f>
        <v>Avance en el cumplimiento de las acciones realizadas</v>
      </c>
      <c r="D7" s="40" t="str">
        <f>MIR!D7</f>
        <v>El indicador calcula el promedio ponderado de los resultados alcanzados por los componentes que conforman la prestación de los servicios.</v>
      </c>
      <c r="E7" s="40" t="str">
        <f>MIR!E7</f>
        <v xml:space="preserve"> aC1 + bC2 + cC3+dC4 + eC5 + fC6, donde a+b+c +d+e+f=1</v>
      </c>
      <c r="F7" s="29">
        <f>+'Formato de reporte'!F7</f>
        <v>0</v>
      </c>
      <c r="G7" s="29">
        <f>'Formato de reporte'!G7</f>
        <v>0</v>
      </c>
      <c r="H7" s="29">
        <f>'Formato de reporte'!H7</f>
        <v>0</v>
      </c>
      <c r="I7" s="29">
        <f>'Formato de reporte'!I7</f>
        <v>0</v>
      </c>
      <c r="J7" s="29">
        <f>'Formato de reporte'!J7</f>
        <v>0</v>
      </c>
      <c r="K7" s="29">
        <f>'Formato de reporte'!K7</f>
        <v>0</v>
      </c>
      <c r="L7" s="29">
        <f>'Formato de reporte'!L7</f>
        <v>0</v>
      </c>
      <c r="M7" s="29">
        <f>'Formato de reporte'!M7</f>
        <v>0</v>
      </c>
      <c r="N7" s="29">
        <f>'Formato de reporte'!N7</f>
        <v>0</v>
      </c>
      <c r="O7" s="29">
        <f>'Formato de reporte'!O7</f>
        <v>0</v>
      </c>
      <c r="P7" s="55" t="e">
        <f>+$F$8*P8+$F$11*P11+$F$14*P14+$F$17*P17+$F$23*P23</f>
        <v>#DIV/0!</v>
      </c>
      <c r="Q7" s="55" t="e">
        <f t="shared" ref="Q7:S7" si="5">+$F$8*Q8+$F$11*Q11+$F$14*Q14+$F$17*Q17+$F$23*Q23</f>
        <v>#DIV/0!</v>
      </c>
      <c r="R7" s="55" t="e">
        <f t="shared" si="5"/>
        <v>#DIV/0!</v>
      </c>
      <c r="S7" s="55" t="e">
        <f t="shared" si="5"/>
        <v>#DIV/0!</v>
      </c>
    </row>
    <row r="8" spans="1:19" ht="60">
      <c r="A8" s="6" t="str">
        <f>MIR!A8</f>
        <v>Componente C1</v>
      </c>
      <c r="B8" s="40" t="str">
        <f>MIR!B8</f>
        <v>C1. Trabajos de pavimentación y bacheo realizados</v>
      </c>
      <c r="C8" s="40" t="str">
        <f>MIR!C8</f>
        <v>Avance físico - financiero de las acciones de pavimentación y bacheo</v>
      </c>
      <c r="D8" s="40" t="str">
        <f>MIR!D8</f>
        <v>El indicador mide el promedio ponderado del avance físico - financiero de los trabajos realizados</v>
      </c>
      <c r="E8" s="40" t="str">
        <f>MIR!E8</f>
        <v>aA1C1 + bA2C1 ; donde a  + b =1</v>
      </c>
      <c r="F8" s="29">
        <f>+'Formato de reporte'!F8</f>
        <v>0.15</v>
      </c>
      <c r="G8" s="29">
        <f>'Formato de reporte'!G8</f>
        <v>0</v>
      </c>
      <c r="H8" s="29">
        <f>'Formato de reporte'!H8</f>
        <v>0</v>
      </c>
      <c r="I8" s="29">
        <f>'Formato de reporte'!I8</f>
        <v>0</v>
      </c>
      <c r="J8" s="29">
        <f>'Formato de reporte'!J8</f>
        <v>0</v>
      </c>
      <c r="K8" s="29">
        <f>'Formato de reporte'!K8</f>
        <v>0</v>
      </c>
      <c r="L8" s="29">
        <f>'Formato de reporte'!L8</f>
        <v>0</v>
      </c>
      <c r="M8" s="29">
        <f>'Formato de reporte'!M8</f>
        <v>0</v>
      </c>
      <c r="N8" s="29">
        <f>'Formato de reporte'!N8</f>
        <v>0</v>
      </c>
      <c r="O8" s="29">
        <f>'Formato de reporte'!O8</f>
        <v>0</v>
      </c>
      <c r="P8" s="64" t="e">
        <f>+F9*P9+F10*P10</f>
        <v>#DIV/0!</v>
      </c>
      <c r="Q8" s="64" t="e">
        <f>+F9*Q9+F10*Q10</f>
        <v>#DIV/0!</v>
      </c>
      <c r="R8" s="64" t="e">
        <f>+F9*R9+F10*R10</f>
        <v>#DIV/0!</v>
      </c>
      <c r="S8" s="64" t="e">
        <f>+F9*S9+F10*S10</f>
        <v>#DIV/0!</v>
      </c>
    </row>
    <row r="9" spans="1:19" ht="45">
      <c r="A9" s="6" t="str">
        <f>MIR!A9</f>
        <v>Actividad A1C1</v>
      </c>
      <c r="B9" s="40" t="str">
        <f>MIR!B9</f>
        <v>A1C1 Realización de trabajos de pavimentación y bacheo</v>
      </c>
      <c r="C9" s="40" t="str">
        <f>MIR!C9</f>
        <v>Avance físico de las acciones de pavimentación y bacheo</v>
      </c>
      <c r="D9" s="40" t="str">
        <f>MIR!D9</f>
        <v>El indicador mide el porcentaje de avance en los trabajos</v>
      </c>
      <c r="E9" s="40" t="str">
        <f>MIR!E9</f>
        <v>(Número de acciones realizadas / Número de acciones programadas en el año )*100</v>
      </c>
      <c r="F9" s="29">
        <f>+'Formato de reporte'!F9</f>
        <v>0.4</v>
      </c>
      <c r="G9" s="29">
        <f>'Formato de reporte'!G9</f>
        <v>0</v>
      </c>
      <c r="H9" s="29">
        <f>'Formato de reporte'!H9</f>
        <v>0</v>
      </c>
      <c r="I9" s="29">
        <f>'Formato de reporte'!I9</f>
        <v>0</v>
      </c>
      <c r="J9" s="29">
        <f>'Formato de reporte'!J9</f>
        <v>0</v>
      </c>
      <c r="K9" s="29">
        <f>'Formato de reporte'!K9</f>
        <v>0</v>
      </c>
      <c r="L9" s="29">
        <f>'Formato de reporte'!L9</f>
        <v>0</v>
      </c>
      <c r="M9" s="29">
        <f>'Formato de reporte'!M9</f>
        <v>0</v>
      </c>
      <c r="N9" s="29">
        <f>'Formato de reporte'!N9</f>
        <v>0</v>
      </c>
      <c r="O9" s="29">
        <f>'Formato de reporte'!O9</f>
        <v>0</v>
      </c>
      <c r="P9" s="33" t="e">
        <f t="shared" si="1"/>
        <v>#DIV/0!</v>
      </c>
      <c r="Q9" s="33" t="e">
        <f t="shared" si="2"/>
        <v>#DIV/0!</v>
      </c>
      <c r="R9" s="33" t="e">
        <f t="shared" si="3"/>
        <v>#DIV/0!</v>
      </c>
      <c r="S9" s="33" t="e">
        <f t="shared" si="4"/>
        <v>#DIV/0!</v>
      </c>
    </row>
    <row r="10" spans="1:19" ht="45">
      <c r="A10" s="6" t="str">
        <f>MIR!A10</f>
        <v>Actividad A2C1</v>
      </c>
      <c r="B10" s="40" t="str">
        <f>MIR!B10</f>
        <v>A2C1 Ejercicio del presupuesto asignado a pavimentación y bacheo</v>
      </c>
      <c r="C10" s="40" t="str">
        <f>MIR!C10</f>
        <v>Avance financiero de las acciones de pavimentación y bacheo</v>
      </c>
      <c r="D10" s="40" t="str">
        <f>MIR!D10</f>
        <v>El indicador mide el porcentaje de avance en el presupuesto asignado</v>
      </c>
      <c r="E10" s="40" t="str">
        <f>MIR!E10</f>
        <v>(Presupuesto devengado / Presupuesto asignado)*100</v>
      </c>
      <c r="F10" s="29">
        <f>+'Formato de reporte'!F10</f>
        <v>0.6</v>
      </c>
      <c r="G10" s="29">
        <f>'Formato de reporte'!G10</f>
        <v>0</v>
      </c>
      <c r="H10" s="29">
        <f>'Formato de reporte'!H10</f>
        <v>0</v>
      </c>
      <c r="I10" s="29">
        <f>'Formato de reporte'!I10</f>
        <v>0</v>
      </c>
      <c r="J10" s="29">
        <f>'Formato de reporte'!J10</f>
        <v>0</v>
      </c>
      <c r="K10" s="29">
        <f>'Formato de reporte'!K10</f>
        <v>0</v>
      </c>
      <c r="L10" s="29">
        <f>'Formato de reporte'!L10</f>
        <v>0</v>
      </c>
      <c r="M10" s="29">
        <f>'Formato de reporte'!M10</f>
        <v>0</v>
      </c>
      <c r="N10" s="29">
        <f>'Formato de reporte'!N10</f>
        <v>0</v>
      </c>
      <c r="O10" s="29">
        <f>'Formato de reporte'!O10</f>
        <v>0</v>
      </c>
      <c r="P10" s="33" t="e">
        <f t="shared" si="1"/>
        <v>#DIV/0!</v>
      </c>
      <c r="Q10" s="33" t="e">
        <f t="shared" si="2"/>
        <v>#DIV/0!</v>
      </c>
      <c r="R10" s="33" t="e">
        <f t="shared" si="3"/>
        <v>#DIV/0!</v>
      </c>
      <c r="S10" s="33" t="e">
        <f t="shared" si="4"/>
        <v>#DIV/0!</v>
      </c>
    </row>
    <row r="11" spans="1:19" ht="60">
      <c r="A11" s="6" t="str">
        <f>MIR!A11</f>
        <v>Componente C2</v>
      </c>
      <c r="B11" s="40" t="str">
        <f>MIR!B11</f>
        <v>C2. Luminarias reemplazadas</v>
      </c>
      <c r="C11" s="40" t="str">
        <f>MIR!C11</f>
        <v>Avance físico - financiero de las acciones realizados por el reemplazo de luminarias</v>
      </c>
      <c r="D11" s="40" t="str">
        <f>MIR!D11</f>
        <v>El indicador mide el promedio ponderado del avance físico - financiero de los trabajos realizados</v>
      </c>
      <c r="E11" s="40" t="str">
        <f>MIR!E11</f>
        <v>aA1C1 + bA2C1 ; donde a  + b =1</v>
      </c>
      <c r="F11" s="29">
        <f>+'Formato de reporte'!F11</f>
        <v>0.2</v>
      </c>
      <c r="G11" s="29">
        <f>'Formato de reporte'!G11</f>
        <v>0</v>
      </c>
      <c r="H11" s="29">
        <f>'Formato de reporte'!H11</f>
        <v>0</v>
      </c>
      <c r="I11" s="29">
        <f>'Formato de reporte'!I11</f>
        <v>0</v>
      </c>
      <c r="J11" s="29">
        <f>'Formato de reporte'!J11</f>
        <v>0</v>
      </c>
      <c r="K11" s="29">
        <f>'Formato de reporte'!K11</f>
        <v>0</v>
      </c>
      <c r="L11" s="29">
        <f>'Formato de reporte'!L11</f>
        <v>0</v>
      </c>
      <c r="M11" s="29">
        <f>'Formato de reporte'!M11</f>
        <v>0</v>
      </c>
      <c r="N11" s="29">
        <f>'Formato de reporte'!N11</f>
        <v>0</v>
      </c>
      <c r="O11" s="29">
        <f>'Formato de reporte'!O11</f>
        <v>0</v>
      </c>
      <c r="P11" s="64" t="e">
        <f>+F12*P12+F13*P13</f>
        <v>#DIV/0!</v>
      </c>
      <c r="Q11" s="64" t="e">
        <f>+F12*Q12+F13*Q13</f>
        <v>#DIV/0!</v>
      </c>
      <c r="R11" s="64" t="e">
        <f>+F12*R12+F13*R13</f>
        <v>#DIV/0!</v>
      </c>
      <c r="S11" s="64" t="e">
        <f>+F12*S12+F13*S13</f>
        <v>#DIV/0!</v>
      </c>
    </row>
    <row r="12" spans="1:19" ht="45">
      <c r="A12" s="6" t="str">
        <f>MIR!A12</f>
        <v>Actividad A1C2</v>
      </c>
      <c r="B12" s="40" t="str">
        <f>MIR!B12</f>
        <v>A1C2 Reemplazo de luminarias</v>
      </c>
      <c r="C12" s="40" t="str">
        <f>MIR!C12</f>
        <v>Avance físico del reemplazo de luminarias</v>
      </c>
      <c r="D12" s="40" t="str">
        <f>MIR!D12</f>
        <v>El indicador mide el porcentaje de avance en los trabajos</v>
      </c>
      <c r="E12" s="40" t="str">
        <f>MIR!E12</f>
        <v>(Número de acciones realizadas / Número de acciones programadas en el año )*100</v>
      </c>
      <c r="F12" s="29">
        <f>+'Formato de reporte'!F12</f>
        <v>0.5</v>
      </c>
      <c r="G12" s="29">
        <f>'Formato de reporte'!G12</f>
        <v>0</v>
      </c>
      <c r="H12" s="29">
        <f>'Formato de reporte'!H12</f>
        <v>0</v>
      </c>
      <c r="I12" s="29">
        <f>'Formato de reporte'!I12</f>
        <v>0</v>
      </c>
      <c r="J12" s="29">
        <f>'Formato de reporte'!J12</f>
        <v>0</v>
      </c>
      <c r="K12" s="29">
        <f>'Formato de reporte'!K12</f>
        <v>0</v>
      </c>
      <c r="L12" s="29">
        <f>'Formato de reporte'!L12</f>
        <v>0</v>
      </c>
      <c r="M12" s="29">
        <f>'Formato de reporte'!M12</f>
        <v>0</v>
      </c>
      <c r="N12" s="29">
        <f>'Formato de reporte'!N12</f>
        <v>0</v>
      </c>
      <c r="O12" s="29">
        <f>'Formato de reporte'!O12</f>
        <v>0</v>
      </c>
      <c r="P12" s="33" t="e">
        <f t="shared" si="1"/>
        <v>#DIV/0!</v>
      </c>
      <c r="Q12" s="33" t="e">
        <f t="shared" si="2"/>
        <v>#DIV/0!</v>
      </c>
      <c r="R12" s="33" t="e">
        <f t="shared" si="3"/>
        <v>#DIV/0!</v>
      </c>
      <c r="S12" s="33" t="e">
        <f t="shared" si="4"/>
        <v>#DIV/0!</v>
      </c>
    </row>
    <row r="13" spans="1:19" ht="45">
      <c r="A13" s="6" t="str">
        <f>MIR!A13</f>
        <v>Actividad A2C2</v>
      </c>
      <c r="B13" s="40" t="str">
        <f>MIR!B13</f>
        <v>A2C2 Ejercicio del presupuesto asignado al reemplazo de luminarias</v>
      </c>
      <c r="C13" s="40" t="str">
        <f>MIR!C13</f>
        <v>Avance financiero por el reemplazo de luminarias</v>
      </c>
      <c r="D13" s="40" t="str">
        <f>MIR!D13</f>
        <v>El indicador mide el porcentaje de avance en el presupuesto asignado</v>
      </c>
      <c r="E13" s="40" t="str">
        <f>MIR!E13</f>
        <v>(Presupuesto devengado / Presupuesto asignado)*100</v>
      </c>
      <c r="F13" s="29">
        <f>+'Formato de reporte'!F13</f>
        <v>0.5</v>
      </c>
      <c r="G13" s="29">
        <f>'Formato de reporte'!G13</f>
        <v>0</v>
      </c>
      <c r="H13" s="29">
        <f>'Formato de reporte'!H13</f>
        <v>0</v>
      </c>
      <c r="I13" s="29">
        <f>'Formato de reporte'!I13</f>
        <v>0</v>
      </c>
      <c r="J13" s="29">
        <f>'Formato de reporte'!J13</f>
        <v>0</v>
      </c>
      <c r="K13" s="29">
        <f>'Formato de reporte'!K13</f>
        <v>0</v>
      </c>
      <c r="L13" s="29">
        <f>'Formato de reporte'!L13</f>
        <v>0</v>
      </c>
      <c r="M13" s="29">
        <f>'Formato de reporte'!M13</f>
        <v>0</v>
      </c>
      <c r="N13" s="29">
        <f>'Formato de reporte'!N13</f>
        <v>0</v>
      </c>
      <c r="O13" s="29">
        <f>'Formato de reporte'!O13</f>
        <v>0</v>
      </c>
      <c r="P13" s="33" t="e">
        <f t="shared" si="1"/>
        <v>#DIV/0!</v>
      </c>
      <c r="Q13" s="33" t="e">
        <f t="shared" si="2"/>
        <v>#DIV/0!</v>
      </c>
      <c r="R13" s="33" t="e">
        <f t="shared" si="3"/>
        <v>#DIV/0!</v>
      </c>
      <c r="S13" s="33" t="e">
        <f t="shared" si="4"/>
        <v>#DIV/0!</v>
      </c>
    </row>
    <row r="14" spans="1:19" ht="60">
      <c r="A14" s="6" t="str">
        <f>MIR!A14</f>
        <v>Componente C3</v>
      </c>
      <c r="B14" s="40" t="str">
        <f>MIR!B14</f>
        <v>C3. Trabajos de balizado de vías secundarias realizados</v>
      </c>
      <c r="C14" s="40" t="str">
        <f>MIR!C14</f>
        <v>Avance físico - financiero de las acciones de balizado de vías secundarias</v>
      </c>
      <c r="D14" s="40" t="str">
        <f>MIR!D14</f>
        <v>El indicador mide el promedio ponderado del avance físico - financiero de los trabajos realizados</v>
      </c>
      <c r="E14" s="40" t="str">
        <f>MIR!E14</f>
        <v>aA1C1 + bA2C1 ; donde a  + b =1</v>
      </c>
      <c r="F14" s="29">
        <f>+'Formato de reporte'!F14</f>
        <v>0.15</v>
      </c>
      <c r="G14" s="29">
        <f>'Formato de reporte'!G14</f>
        <v>0</v>
      </c>
      <c r="H14" s="29">
        <f>'Formato de reporte'!H14</f>
        <v>0</v>
      </c>
      <c r="I14" s="29">
        <f>'Formato de reporte'!I14</f>
        <v>0</v>
      </c>
      <c r="J14" s="29">
        <f>'Formato de reporte'!J14</f>
        <v>0</v>
      </c>
      <c r="K14" s="29">
        <f>'Formato de reporte'!K14</f>
        <v>0</v>
      </c>
      <c r="L14" s="29">
        <f>'Formato de reporte'!L14</f>
        <v>0</v>
      </c>
      <c r="M14" s="29">
        <f>'Formato de reporte'!M14</f>
        <v>0</v>
      </c>
      <c r="N14" s="29">
        <f>'Formato de reporte'!N14</f>
        <v>0</v>
      </c>
      <c r="O14" s="29">
        <f>'Formato de reporte'!O14</f>
        <v>0</v>
      </c>
      <c r="P14" s="64" t="e">
        <f>+F15*P15+F16*P16</f>
        <v>#DIV/0!</v>
      </c>
      <c r="Q14" s="64" t="e">
        <f>+F15*Q15+F16*Q16</f>
        <v>#DIV/0!</v>
      </c>
      <c r="R14" s="64" t="e">
        <f>+F15*R15+F16*R16</f>
        <v>#DIV/0!</v>
      </c>
      <c r="S14" s="64" t="e">
        <f>+F15*S15+F16*S16</f>
        <v>#DIV/0!</v>
      </c>
    </row>
    <row r="15" spans="1:19" ht="45">
      <c r="A15" s="6" t="str">
        <f>MIR!A15</f>
        <v>Actividad A1C3</v>
      </c>
      <c r="B15" s="40" t="str">
        <f>MIR!B15</f>
        <v>A1C3 Realización de trabajos de balizado de vías secundarias</v>
      </c>
      <c r="C15" s="40" t="str">
        <f>MIR!C15</f>
        <v>Avance físico de las acciones de balizado de vías secundarias</v>
      </c>
      <c r="D15" s="40" t="str">
        <f>MIR!D15</f>
        <v>El indicador mide el porcentaje de avance en los trabajos</v>
      </c>
      <c r="E15" s="40" t="str">
        <f>MIR!E15</f>
        <v>(Número de acciones realizadas / Número de acciones programadas en el año )*100</v>
      </c>
      <c r="F15" s="29">
        <f>+'Formato de reporte'!F15</f>
        <v>0.6</v>
      </c>
      <c r="G15" s="29">
        <f>'Formato de reporte'!G15</f>
        <v>0</v>
      </c>
      <c r="H15" s="29">
        <f>'Formato de reporte'!H15</f>
        <v>0</v>
      </c>
      <c r="I15" s="29">
        <f>'Formato de reporte'!I15</f>
        <v>0</v>
      </c>
      <c r="J15" s="29">
        <f>'Formato de reporte'!J15</f>
        <v>0</v>
      </c>
      <c r="K15" s="29">
        <f>'Formato de reporte'!K15</f>
        <v>0</v>
      </c>
      <c r="L15" s="29">
        <f>'Formato de reporte'!L15</f>
        <v>0</v>
      </c>
      <c r="M15" s="29">
        <f>'Formato de reporte'!M15</f>
        <v>0</v>
      </c>
      <c r="N15" s="29">
        <f>'Formato de reporte'!N15</f>
        <v>0</v>
      </c>
      <c r="O15" s="29">
        <f>'Formato de reporte'!O15</f>
        <v>0</v>
      </c>
      <c r="P15" s="33" t="e">
        <f t="shared" si="1"/>
        <v>#DIV/0!</v>
      </c>
      <c r="Q15" s="33" t="e">
        <f t="shared" si="2"/>
        <v>#DIV/0!</v>
      </c>
      <c r="R15" s="33" t="e">
        <f t="shared" si="3"/>
        <v>#DIV/0!</v>
      </c>
      <c r="S15" s="33" t="e">
        <f t="shared" si="4"/>
        <v>#DIV/0!</v>
      </c>
    </row>
    <row r="16" spans="1:19" ht="45">
      <c r="A16" s="6" t="str">
        <f>MIR!A16</f>
        <v>Actividad A2C3</v>
      </c>
      <c r="B16" s="40" t="str">
        <f>MIR!B16</f>
        <v>A2C3 Ejercicio del presupuesto asignado a balizado de vías secundarias</v>
      </c>
      <c r="C16" s="40" t="str">
        <f>MIR!C16</f>
        <v>Avance financiero de las acciones de balizado de vías secundarias</v>
      </c>
      <c r="D16" s="40" t="str">
        <f>MIR!D16</f>
        <v>El indicador mide el porcentaje de avance en el presupuesto asignado</v>
      </c>
      <c r="E16" s="40" t="str">
        <f>MIR!E16</f>
        <v>(Presupuesto devengado / Presupuesto asignado)*100</v>
      </c>
      <c r="F16" s="29">
        <f>+'Formato de reporte'!F16</f>
        <v>0.4</v>
      </c>
      <c r="G16" s="29">
        <f>'Formato de reporte'!G16</f>
        <v>0</v>
      </c>
      <c r="H16" s="29">
        <f>'Formato de reporte'!H16</f>
        <v>0</v>
      </c>
      <c r="I16" s="29">
        <f>'Formato de reporte'!I16</f>
        <v>0</v>
      </c>
      <c r="J16" s="29">
        <f>'Formato de reporte'!J16</f>
        <v>0</v>
      </c>
      <c r="K16" s="29">
        <f>'Formato de reporte'!K16</f>
        <v>0</v>
      </c>
      <c r="L16" s="29">
        <f>'Formato de reporte'!L16</f>
        <v>0</v>
      </c>
      <c r="M16" s="29">
        <f>'Formato de reporte'!M16</f>
        <v>0</v>
      </c>
      <c r="N16" s="29">
        <f>'Formato de reporte'!N16</f>
        <v>0</v>
      </c>
      <c r="O16" s="29">
        <f>'Formato de reporte'!O16</f>
        <v>0</v>
      </c>
      <c r="P16" s="33" t="e">
        <f t="shared" si="1"/>
        <v>#DIV/0!</v>
      </c>
      <c r="Q16" s="33" t="e">
        <f t="shared" si="2"/>
        <v>#DIV/0!</v>
      </c>
      <c r="R16" s="33" t="e">
        <f t="shared" si="3"/>
        <v>#DIV/0!</v>
      </c>
      <c r="S16" s="33" t="e">
        <f t="shared" si="4"/>
        <v>#DIV/0!</v>
      </c>
    </row>
    <row r="17" spans="1:19" ht="60">
      <c r="A17" s="6" t="str">
        <f>MIR!A17</f>
        <v>Componente C4</v>
      </c>
      <c r="B17" s="40" t="str">
        <f>MIR!B17</f>
        <v>C4. Trabajos de remodelación de edificios públicos realizados</v>
      </c>
      <c r="C17" s="40" t="str">
        <f>MIR!C17</f>
        <v>Avance físico - financiero de las acciones de remodelación de edificios públicos</v>
      </c>
      <c r="D17" s="40" t="str">
        <f>MIR!D17</f>
        <v>El indicador mide el promedio ponderado del avance físico - financiero de los trabajos realizados</v>
      </c>
      <c r="E17" s="40" t="str">
        <f>MIR!E17</f>
        <v>aA1C1 + bA2C1 ; donde a  + b =1</v>
      </c>
      <c r="F17" s="29">
        <f>+'Formato de reporte'!F17</f>
        <v>0.15</v>
      </c>
      <c r="G17" s="29">
        <f>'Formato de reporte'!G17</f>
        <v>0</v>
      </c>
      <c r="H17" s="29">
        <f>'Formato de reporte'!H17</f>
        <v>0</v>
      </c>
      <c r="I17" s="29">
        <f>'Formato de reporte'!I17</f>
        <v>0</v>
      </c>
      <c r="J17" s="29">
        <f>'Formato de reporte'!J17</f>
        <v>0</v>
      </c>
      <c r="K17" s="29">
        <f>'Formato de reporte'!K17</f>
        <v>0</v>
      </c>
      <c r="L17" s="29">
        <f>'Formato de reporte'!L17</f>
        <v>0</v>
      </c>
      <c r="M17" s="29">
        <f>'Formato de reporte'!M17</f>
        <v>0</v>
      </c>
      <c r="N17" s="29">
        <f>'Formato de reporte'!N17</f>
        <v>0</v>
      </c>
      <c r="O17" s="29">
        <f>'Formato de reporte'!O17</f>
        <v>0</v>
      </c>
      <c r="P17" s="64" t="e">
        <f>+F18*P18+F19*P19</f>
        <v>#DIV/0!</v>
      </c>
      <c r="Q17" s="64" t="e">
        <f>+F18*Q18+F19*Q19</f>
        <v>#DIV/0!</v>
      </c>
      <c r="R17" s="64" t="e">
        <f>+F18*R18+F19*R19</f>
        <v>#DIV/0!</v>
      </c>
      <c r="S17" s="64" t="e">
        <f>+F18*S18+F19*S19</f>
        <v>#DIV/0!</v>
      </c>
    </row>
    <row r="18" spans="1:19" ht="45">
      <c r="A18" s="6" t="str">
        <f>MIR!A18</f>
        <v>Actividad A1C4</v>
      </c>
      <c r="B18" s="40" t="str">
        <f>MIR!B18</f>
        <v>A1C4 Realización de trabajos de remodelación de edificios públicos</v>
      </c>
      <c r="C18" s="40" t="str">
        <f>MIR!C18</f>
        <v>Avance físico de las acciones de remodelación de edificios públicos</v>
      </c>
      <c r="D18" s="40" t="str">
        <f>MIR!D18</f>
        <v>El indicador mide el porcentaje de avance en los trabajos</v>
      </c>
      <c r="E18" s="40" t="str">
        <f>MIR!E18</f>
        <v>(Número de acciones realizadas / Número de acciones programadas en el año )*100</v>
      </c>
      <c r="F18" s="29">
        <f>+'Formato de reporte'!F18</f>
        <v>0.6</v>
      </c>
      <c r="G18" s="29">
        <f>'Formato de reporte'!G18</f>
        <v>0</v>
      </c>
      <c r="H18" s="29">
        <f>'Formato de reporte'!H18</f>
        <v>0</v>
      </c>
      <c r="I18" s="29">
        <f>'Formato de reporte'!I18</f>
        <v>0</v>
      </c>
      <c r="J18" s="29">
        <f>'Formato de reporte'!J18</f>
        <v>0</v>
      </c>
      <c r="K18" s="29">
        <f>'Formato de reporte'!K18</f>
        <v>0</v>
      </c>
      <c r="L18" s="29">
        <f>'Formato de reporte'!L18</f>
        <v>0</v>
      </c>
      <c r="M18" s="29">
        <f>'Formato de reporte'!M18</f>
        <v>0</v>
      </c>
      <c r="N18" s="29">
        <f>'Formato de reporte'!N18</f>
        <v>0</v>
      </c>
      <c r="O18" s="29">
        <f>'Formato de reporte'!O18</f>
        <v>0</v>
      </c>
      <c r="P18" s="33" t="e">
        <f t="shared" si="1"/>
        <v>#DIV/0!</v>
      </c>
      <c r="Q18" s="33" t="e">
        <f t="shared" si="2"/>
        <v>#DIV/0!</v>
      </c>
      <c r="R18" s="33" t="e">
        <f t="shared" si="3"/>
        <v>#DIV/0!</v>
      </c>
      <c r="S18" s="33" t="e">
        <f t="shared" si="4"/>
        <v>#DIV/0!</v>
      </c>
    </row>
    <row r="19" spans="1:19" ht="45">
      <c r="A19" s="6" t="str">
        <f>MIR!A19</f>
        <v>Actividad A2C4</v>
      </c>
      <c r="B19" s="40" t="str">
        <f>MIR!B19</f>
        <v>A2C4 Ejercicio del presupuesto asignado a remodelación de edificios públicos</v>
      </c>
      <c r="C19" s="40" t="str">
        <f>MIR!C19</f>
        <v>Avance financiero de las acciones de remodelación de edificios públicos</v>
      </c>
      <c r="D19" s="40" t="str">
        <f>MIR!D19</f>
        <v>El indicador mide el porcentaje de avance en el presupuesto asignado</v>
      </c>
      <c r="E19" s="40" t="str">
        <f>MIR!E19</f>
        <v>(Presupuesto devengado / Presupuesto asignado)*100</v>
      </c>
      <c r="F19" s="29">
        <f>+'Formato de reporte'!F19</f>
        <v>0.4</v>
      </c>
      <c r="G19" s="29">
        <f>'Formato de reporte'!G19</f>
        <v>0</v>
      </c>
      <c r="H19" s="29">
        <f>'Formato de reporte'!H19</f>
        <v>0</v>
      </c>
      <c r="I19" s="29">
        <f>'Formato de reporte'!I19</f>
        <v>0</v>
      </c>
      <c r="J19" s="29">
        <f>'Formato de reporte'!J19</f>
        <v>0</v>
      </c>
      <c r="K19" s="29">
        <f>'Formato de reporte'!K19</f>
        <v>0</v>
      </c>
      <c r="L19" s="29">
        <f>'Formato de reporte'!L19</f>
        <v>0</v>
      </c>
      <c r="M19" s="29">
        <f>'Formato de reporte'!M19</f>
        <v>0</v>
      </c>
      <c r="N19" s="29">
        <f>'Formato de reporte'!N19</f>
        <v>0</v>
      </c>
      <c r="O19" s="29">
        <f>'Formato de reporte'!O19</f>
        <v>0</v>
      </c>
      <c r="P19" s="33" t="e">
        <f t="shared" si="1"/>
        <v>#DIV/0!</v>
      </c>
      <c r="Q19" s="33" t="e">
        <f t="shared" si="2"/>
        <v>#DIV/0!</v>
      </c>
      <c r="R19" s="33" t="e">
        <f t="shared" si="3"/>
        <v>#DIV/0!</v>
      </c>
      <c r="S19" s="33" t="e">
        <f t="shared" si="4"/>
        <v>#DIV/0!</v>
      </c>
    </row>
    <row r="20" spans="1:19" ht="60">
      <c r="A20" s="6" t="str">
        <f>MIR!A20</f>
        <v>Componente C5</v>
      </c>
      <c r="B20" s="40" t="str">
        <f>MIR!B20</f>
        <v>C5. Trabajos de mantenimiento en edificios públicos realizados</v>
      </c>
      <c r="C20" s="40" t="str">
        <f>MIR!C20</f>
        <v>Avance físico - financiero de las acciones de mantenimiento en edificios públicos</v>
      </c>
      <c r="D20" s="40" t="str">
        <f>MIR!D20</f>
        <v>El indicador mide el promedio ponderado del avance físico - financiero de los trabajos realizados</v>
      </c>
      <c r="E20" s="40" t="str">
        <f>MIR!E20</f>
        <v>aA1C1 + bA2C1 ; donde a  + b =1</v>
      </c>
      <c r="F20" s="29">
        <f>+'Formato de reporte'!F20</f>
        <v>0.2</v>
      </c>
      <c r="G20" s="29">
        <f>'Formato de reporte'!G20</f>
        <v>0</v>
      </c>
      <c r="H20" s="29">
        <f>'Formato de reporte'!H20</f>
        <v>0</v>
      </c>
      <c r="I20" s="29">
        <f>'Formato de reporte'!I20</f>
        <v>0</v>
      </c>
      <c r="J20" s="29">
        <f>'Formato de reporte'!J20</f>
        <v>0</v>
      </c>
      <c r="K20" s="29">
        <f>'Formato de reporte'!K20</f>
        <v>0</v>
      </c>
      <c r="L20" s="29">
        <f>'Formato de reporte'!L20</f>
        <v>0</v>
      </c>
      <c r="M20" s="29">
        <f>'Formato de reporte'!M20</f>
        <v>0</v>
      </c>
      <c r="N20" s="29">
        <f>'Formato de reporte'!N20</f>
        <v>0</v>
      </c>
      <c r="O20" s="29">
        <f>'Formato de reporte'!O20</f>
        <v>0</v>
      </c>
      <c r="P20" s="64" t="e">
        <f>+F21*P21+F22*P22</f>
        <v>#DIV/0!</v>
      </c>
      <c r="Q20" s="64" t="e">
        <f>+F21*Q21+F22*Q22</f>
        <v>#DIV/0!</v>
      </c>
      <c r="R20" s="64" t="e">
        <f>+F21*R21+F22*R22</f>
        <v>#DIV/0!</v>
      </c>
      <c r="S20" s="64" t="e">
        <f>+F21*S21+F22*S22</f>
        <v>#DIV/0!</v>
      </c>
    </row>
    <row r="21" spans="1:19" ht="60">
      <c r="A21" s="6" t="str">
        <f>MIR!A21</f>
        <v>Actividad A1C5</v>
      </c>
      <c r="B21" s="40" t="str">
        <f>MIR!B21</f>
        <v>A1C5 Realización de trabajos de mantenimiento de edificios públicos</v>
      </c>
      <c r="C21" s="40" t="str">
        <f>MIR!C21</f>
        <v>Avance físico de las acciones de mantenimiento de edificios públicos</v>
      </c>
      <c r="D21" s="40" t="str">
        <f>MIR!D21</f>
        <v>El indicador mide el porcentaje de avance en los trabajos</v>
      </c>
      <c r="E21" s="40" t="str">
        <f>MIR!E21</f>
        <v>(Número de acciones realizadas / Número de acciones programadas en el año )*100</v>
      </c>
      <c r="F21" s="29">
        <f>+'Formato de reporte'!F21</f>
        <v>0.6</v>
      </c>
      <c r="G21" s="29">
        <f>'Formato de reporte'!G21</f>
        <v>0</v>
      </c>
      <c r="H21" s="29">
        <f>'Formato de reporte'!H21</f>
        <v>0</v>
      </c>
      <c r="I21" s="29">
        <f>'Formato de reporte'!I21</f>
        <v>0</v>
      </c>
      <c r="J21" s="29">
        <f>'Formato de reporte'!J21</f>
        <v>0</v>
      </c>
      <c r="K21" s="29">
        <f>'Formato de reporte'!K21</f>
        <v>0</v>
      </c>
      <c r="L21" s="29">
        <f>'Formato de reporte'!L21</f>
        <v>0</v>
      </c>
      <c r="M21" s="29">
        <f>'Formato de reporte'!M21</f>
        <v>0</v>
      </c>
      <c r="N21" s="29">
        <f>'Formato de reporte'!N21</f>
        <v>0</v>
      </c>
      <c r="O21" s="29">
        <f>'Formato de reporte'!O21</f>
        <v>0</v>
      </c>
      <c r="P21" s="33" t="e">
        <f t="shared" si="1"/>
        <v>#DIV/0!</v>
      </c>
      <c r="Q21" s="33" t="e">
        <f t="shared" si="2"/>
        <v>#DIV/0!</v>
      </c>
      <c r="R21" s="33" t="e">
        <f t="shared" si="3"/>
        <v>#DIV/0!</v>
      </c>
      <c r="S21" s="33" t="e">
        <f t="shared" si="4"/>
        <v>#DIV/0!</v>
      </c>
    </row>
    <row r="22" spans="1:19" ht="60">
      <c r="A22" s="6" t="str">
        <f>MIR!A22</f>
        <v>Actividad A2C5</v>
      </c>
      <c r="B22" s="40" t="str">
        <f>MIR!B22</f>
        <v>A2C5 Ejercicio del presupuesto asignado a mantenimiento en edificios públicos</v>
      </c>
      <c r="C22" s="40" t="str">
        <f>MIR!C22</f>
        <v>Avance financiero de las acciones de mantenimiento en edificios públicos</v>
      </c>
      <c r="D22" s="40" t="str">
        <f>MIR!D22</f>
        <v>El indicador mide el porcentaje de avance en el presupuesto asignado</v>
      </c>
      <c r="E22" s="40" t="str">
        <f>MIR!E22</f>
        <v>(Presupuesto devengado / Presupuesto asignado)*100</v>
      </c>
      <c r="F22" s="29">
        <f>+'Formato de reporte'!F22</f>
        <v>0.4</v>
      </c>
      <c r="G22" s="29">
        <f>'Formato de reporte'!G22</f>
        <v>0</v>
      </c>
      <c r="H22" s="29">
        <f>'Formato de reporte'!H22</f>
        <v>0</v>
      </c>
      <c r="I22" s="29">
        <f>'Formato de reporte'!I22</f>
        <v>0</v>
      </c>
      <c r="J22" s="29">
        <f>'Formato de reporte'!J22</f>
        <v>0</v>
      </c>
      <c r="K22" s="29">
        <f>'Formato de reporte'!K22</f>
        <v>0</v>
      </c>
      <c r="L22" s="29">
        <f>'Formato de reporte'!L22</f>
        <v>0</v>
      </c>
      <c r="M22" s="29">
        <f>'Formato de reporte'!M22</f>
        <v>0</v>
      </c>
      <c r="N22" s="29">
        <f>'Formato de reporte'!N22</f>
        <v>0</v>
      </c>
      <c r="O22" s="29">
        <f>'Formato de reporte'!O22</f>
        <v>0</v>
      </c>
      <c r="P22" s="33" t="e">
        <f t="shared" si="1"/>
        <v>#DIV/0!</v>
      </c>
      <c r="Q22" s="33" t="e">
        <f t="shared" si="2"/>
        <v>#DIV/0!</v>
      </c>
      <c r="R22" s="33" t="e">
        <f t="shared" si="3"/>
        <v>#DIV/0!</v>
      </c>
      <c r="S22" s="33" t="e">
        <f t="shared" si="4"/>
        <v>#DIV/0!</v>
      </c>
    </row>
    <row r="23" spans="1:19" ht="60">
      <c r="A23" s="6" t="str">
        <f>MIR!A23</f>
        <v>Componente C6</v>
      </c>
      <c r="B23" s="40" t="str">
        <f>MIR!B23</f>
        <v>C6. Trabajos de mantenimiento del Panteón San José realizados</v>
      </c>
      <c r="C23" s="40" t="str">
        <f>MIR!C23</f>
        <v>Avance físico - financiero de las acciones de mantenimiento del Panteón San José</v>
      </c>
      <c r="D23" s="40" t="str">
        <f>MIR!D23</f>
        <v>El indicador mide el promedio ponderado del avance físico - financiero de los trabajos realizados</v>
      </c>
      <c r="E23" s="40" t="str">
        <f>MIR!E23</f>
        <v>aA1C1 + bA2C1 ; donde a  + b =1</v>
      </c>
      <c r="F23" s="29">
        <f>+'Formato de reporte'!F23</f>
        <v>0.14999999999999991</v>
      </c>
      <c r="G23" s="29">
        <f>'Formato de reporte'!G23</f>
        <v>0</v>
      </c>
      <c r="H23" s="29">
        <f>'Formato de reporte'!H23</f>
        <v>0</v>
      </c>
      <c r="I23" s="29">
        <f>'Formato de reporte'!I23</f>
        <v>0</v>
      </c>
      <c r="J23" s="29">
        <f>'Formato de reporte'!J23</f>
        <v>0</v>
      </c>
      <c r="K23" s="29">
        <f>'Formato de reporte'!K23</f>
        <v>0</v>
      </c>
      <c r="L23" s="29">
        <f>'Formato de reporte'!L23</f>
        <v>0</v>
      </c>
      <c r="M23" s="29">
        <f>'Formato de reporte'!M23</f>
        <v>0</v>
      </c>
      <c r="N23" s="29">
        <f>'Formato de reporte'!N23</f>
        <v>0</v>
      </c>
      <c r="O23" s="29">
        <f>'Formato de reporte'!O23</f>
        <v>0</v>
      </c>
      <c r="P23" s="64" t="e">
        <f>+F24*P24+F25*P25</f>
        <v>#DIV/0!</v>
      </c>
      <c r="Q23" s="64" t="e">
        <f>+F24*Q24+F25*Q25</f>
        <v>#DIV/0!</v>
      </c>
      <c r="R23" s="64" t="e">
        <f>+F24*R24+F25*R25</f>
        <v>#DIV/0!</v>
      </c>
      <c r="S23" s="64" t="e">
        <f>+F24*S24+F25*S25</f>
        <v>#DIV/0!</v>
      </c>
    </row>
    <row r="24" spans="1:19" ht="60">
      <c r="A24" s="6" t="str">
        <f>MIR!A24</f>
        <v>Actividad A1C6</v>
      </c>
      <c r="B24" s="40" t="str">
        <f>MIR!B24</f>
        <v>A1C6 Realización de trabajos de mantenimiento del Panteón San José</v>
      </c>
      <c r="C24" s="40" t="str">
        <f>MIR!C24</f>
        <v>Avance físico de las acciones de mantenimiento del Panteón San José</v>
      </c>
      <c r="D24" s="40" t="str">
        <f>MIR!D24</f>
        <v>El indicador mide el porcentaje de avance en los trabajos</v>
      </c>
      <c r="E24" s="40" t="str">
        <f>MIR!E24</f>
        <v>(Número de acciones realizadas / Número de acciones programadas en el año )*100</v>
      </c>
      <c r="F24" s="29">
        <f>+'Formato de reporte'!F24</f>
        <v>0.6</v>
      </c>
      <c r="G24" s="29">
        <f>'Formato de reporte'!G24</f>
        <v>0</v>
      </c>
      <c r="H24" s="29">
        <f>'Formato de reporte'!H24</f>
        <v>0</v>
      </c>
      <c r="I24" s="29">
        <f>'Formato de reporte'!I24</f>
        <v>0</v>
      </c>
      <c r="J24" s="29">
        <f>'Formato de reporte'!J24</f>
        <v>0</v>
      </c>
      <c r="K24" s="29">
        <f>'Formato de reporte'!K24</f>
        <v>0</v>
      </c>
      <c r="L24" s="29">
        <f>'Formato de reporte'!L24</f>
        <v>0</v>
      </c>
      <c r="M24" s="29">
        <f>'Formato de reporte'!M24</f>
        <v>0</v>
      </c>
      <c r="N24" s="29">
        <f>'Formato de reporte'!N24</f>
        <v>0</v>
      </c>
      <c r="O24" s="29">
        <f>'Formato de reporte'!O24</f>
        <v>0</v>
      </c>
      <c r="P24" s="33" t="e">
        <f t="shared" si="1"/>
        <v>#DIV/0!</v>
      </c>
      <c r="Q24" s="33" t="e">
        <f t="shared" si="2"/>
        <v>#DIV/0!</v>
      </c>
      <c r="R24" s="33" t="e">
        <f t="shared" si="3"/>
        <v>#DIV/0!</v>
      </c>
      <c r="S24" s="33" t="e">
        <f t="shared" si="4"/>
        <v>#DIV/0!</v>
      </c>
    </row>
    <row r="25" spans="1:19" ht="60">
      <c r="A25" s="6" t="str">
        <f>MIR!A25</f>
        <v>Actividad A2C6</v>
      </c>
      <c r="B25" s="40" t="str">
        <f>MIR!B25</f>
        <v>A2C6 Ejercicio del presupuesto asignado a mantenimiento del Panteón San José</v>
      </c>
      <c r="C25" s="40" t="str">
        <f>MIR!C25</f>
        <v>Avance financiero de las acciones de mantenimiento del Panteón San José</v>
      </c>
      <c r="D25" s="40" t="str">
        <f>MIR!D25</f>
        <v>El indicador mide el porcentaje de avance en el presupuesto asignado</v>
      </c>
      <c r="E25" s="40" t="str">
        <f>MIR!E25</f>
        <v>(Presupuesto devengado / Presupuesto asignado)*100</v>
      </c>
      <c r="F25" s="29">
        <f>+'Formato de reporte'!F25</f>
        <v>0.4</v>
      </c>
      <c r="G25" s="29">
        <f>'Formato de reporte'!G25</f>
        <v>0</v>
      </c>
      <c r="H25" s="29">
        <f>'Formato de reporte'!H25</f>
        <v>0</v>
      </c>
      <c r="I25" s="29">
        <f>'Formato de reporte'!I25</f>
        <v>0</v>
      </c>
      <c r="J25" s="29">
        <f>'Formato de reporte'!J25</f>
        <v>0</v>
      </c>
      <c r="K25" s="29">
        <f>'Formato de reporte'!K25</f>
        <v>0</v>
      </c>
      <c r="L25" s="29">
        <f>'Formato de reporte'!L25</f>
        <v>0</v>
      </c>
      <c r="M25" s="29">
        <f>'Formato de reporte'!M25</f>
        <v>0</v>
      </c>
      <c r="N25" s="29">
        <f>'Formato de reporte'!N25</f>
        <v>0</v>
      </c>
      <c r="O25" s="29">
        <f>'Formato de reporte'!O25</f>
        <v>0</v>
      </c>
      <c r="P25" s="33" t="e">
        <f t="shared" si="1"/>
        <v>#DIV/0!</v>
      </c>
      <c r="Q25" s="33" t="e">
        <f t="shared" si="2"/>
        <v>#DIV/0!</v>
      </c>
      <c r="R25" s="33" t="e">
        <f t="shared" si="3"/>
        <v>#DIV/0!</v>
      </c>
      <c r="S25" s="33" t="e">
        <f t="shared" si="4"/>
        <v>#DIV/0!</v>
      </c>
    </row>
  </sheetData>
  <phoneticPr fontId="20"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1A816-0C6D-4EB6-803C-99A92705F047}">
  <sheetPr>
    <pageSetUpPr fitToPage="1"/>
  </sheetPr>
  <dimension ref="A1:W28"/>
  <sheetViews>
    <sheetView workbookViewId="0"/>
  </sheetViews>
  <sheetFormatPr baseColWidth="10" defaultRowHeight="15"/>
  <cols>
    <col min="1" max="1" width="13.140625" customWidth="1"/>
    <col min="2" max="2" width="24.140625" customWidth="1"/>
    <col min="3" max="3" width="31.5703125" customWidth="1"/>
    <col min="4" max="4" width="24.28515625" customWidth="1"/>
    <col min="5" max="5" width="30.140625" customWidth="1"/>
    <col min="7" max="7" width="14.140625" bestFit="1" customWidth="1"/>
    <col min="8" max="8" width="12" customWidth="1"/>
    <col min="9" max="9" width="10.5703125" bestFit="1" customWidth="1"/>
    <col min="10" max="10" width="14.5703125" customWidth="1"/>
    <col min="11" max="11" width="10.42578125" customWidth="1"/>
  </cols>
  <sheetData>
    <row r="1" spans="1:23">
      <c r="A1" s="13" t="s">
        <v>24</v>
      </c>
      <c r="B1" s="13"/>
      <c r="C1" s="13"/>
      <c r="D1" s="13"/>
      <c r="E1" s="13"/>
      <c r="F1" s="13"/>
      <c r="G1" s="13"/>
      <c r="H1" s="13"/>
      <c r="I1" s="13"/>
      <c r="J1" s="13"/>
      <c r="K1" s="13"/>
      <c r="L1" s="13"/>
      <c r="M1" s="13"/>
      <c r="N1" s="13"/>
    </row>
    <row r="2" spans="1:23">
      <c r="A2" s="13" t="s">
        <v>47</v>
      </c>
      <c r="B2" s="13"/>
      <c r="C2" s="13"/>
      <c r="D2" s="13"/>
      <c r="E2" s="13"/>
      <c r="F2" s="13"/>
      <c r="G2" s="13"/>
      <c r="H2" s="13"/>
      <c r="I2" s="13"/>
      <c r="J2" s="13"/>
      <c r="K2" s="13"/>
      <c r="L2" s="13"/>
      <c r="M2" s="13"/>
      <c r="N2" s="13"/>
    </row>
    <row r="3" spans="1:23">
      <c r="A3" s="13" t="str">
        <f>CONCATENATE("Programa  Presupuestario: ",MIR!A2)</f>
        <v>Programa  Presupuestario: K016 Rehabilitación y Mantenimiento de Infraestructura Pública</v>
      </c>
      <c r="B3" s="13"/>
      <c r="C3" s="13"/>
      <c r="D3" s="13"/>
      <c r="E3" s="13"/>
      <c r="F3" s="13"/>
      <c r="G3" s="13"/>
      <c r="H3" s="13"/>
      <c r="I3" s="13"/>
      <c r="J3" s="13"/>
      <c r="K3" s="13"/>
      <c r="L3" s="13"/>
      <c r="M3" s="13"/>
      <c r="N3" s="13"/>
    </row>
    <row r="5" spans="1:23">
      <c r="A5" s="70" t="s">
        <v>0</v>
      </c>
      <c r="B5" s="72" t="s">
        <v>1</v>
      </c>
      <c r="C5" s="72" t="s">
        <v>2</v>
      </c>
      <c r="D5" s="72" t="s">
        <v>3</v>
      </c>
      <c r="E5" s="72" t="s">
        <v>4</v>
      </c>
      <c r="F5" s="72" t="s">
        <v>5</v>
      </c>
      <c r="G5" s="72" t="s">
        <v>6</v>
      </c>
      <c r="H5" s="72" t="s">
        <v>7</v>
      </c>
      <c r="I5" s="72" t="s">
        <v>23</v>
      </c>
      <c r="J5" s="71" t="s">
        <v>10</v>
      </c>
      <c r="K5" s="31" t="s">
        <v>58</v>
      </c>
      <c r="L5" s="31"/>
      <c r="M5" s="31"/>
      <c r="N5" s="31"/>
    </row>
    <row r="6" spans="1:23" s="2" customFormat="1">
      <c r="A6" s="70"/>
      <c r="B6" s="72"/>
      <c r="C6" s="72"/>
      <c r="D6" s="72"/>
      <c r="E6" s="72"/>
      <c r="F6" s="72"/>
      <c r="G6" s="72"/>
      <c r="H6" s="72"/>
      <c r="I6" s="72"/>
      <c r="J6" s="71"/>
      <c r="K6" s="5" t="s">
        <v>54</v>
      </c>
      <c r="L6" s="5" t="s">
        <v>55</v>
      </c>
      <c r="M6" s="5" t="s">
        <v>56</v>
      </c>
      <c r="N6" s="5" t="s">
        <v>57</v>
      </c>
    </row>
    <row r="7" spans="1:23" s="2" customFormat="1" ht="210">
      <c r="A7" s="6" t="str">
        <f>MIR!A4</f>
        <v>Fin</v>
      </c>
      <c r="B7" s="40" t="str">
        <f>MIR!B4</f>
        <v>Contribuir a mejorar la percepción de la población sobre los Servicios Básicos que proporciona el Gobierno de la Ciudad de México en su zona norte  en materia de Calles y avenidas mediante el manejo integral de la Alcaldía de Iztacalco para rehabilitar y dar mantenimiento a la infraestructura pública</v>
      </c>
      <c r="C7" s="40" t="str">
        <f>MIR!C4</f>
        <v>Satisfacción de la población con los servicios públicos básicos de la Ciudad de México, componente de Calles y Avenidas</v>
      </c>
      <c r="D7" s="40" t="str">
        <f>MIR!D4</f>
        <v>El indicador permite medir la calificación que la población de la zona norte de la Ciudad de México (Gustavo A. Madero, Iztacalco y Venustiano Carranza) asigna a los servicios públicos básicos</v>
      </c>
      <c r="E7" s="40" t="str">
        <f>MIR!E4</f>
        <v>Promedio de las calificaciones otorgadas por los informantes a los servicios públicos básicos en la zona norte de la Ciudad de México en materia de  calles y avenidas</v>
      </c>
      <c r="F7" s="40" t="str">
        <f>MIR!F4</f>
        <v>Porcentaje</v>
      </c>
      <c r="G7" s="40" t="str">
        <f>MIR!G4</f>
        <v>Anual</v>
      </c>
      <c r="H7" s="40" t="str">
        <f>MIR!H4</f>
        <v>Eficacia</v>
      </c>
      <c r="I7" s="41">
        <f>MIR!I4</f>
        <v>20.100000000000001</v>
      </c>
      <c r="J7" s="40" t="str">
        <f>MIR!L4</f>
        <v>Estratégico</v>
      </c>
      <c r="K7" s="29" t="str">
        <f>IFERROR(Calculos!P4,"-")</f>
        <v>-</v>
      </c>
      <c r="L7" s="29" t="str">
        <f>IFERROR(Calculos!Q4,"-")</f>
        <v>-</v>
      </c>
      <c r="M7" s="29" t="str">
        <f>IFERROR(Calculos!R4,"-")</f>
        <v>-</v>
      </c>
      <c r="N7" s="29" t="str">
        <f>IFERROR(Calculos!S4,"-")</f>
        <v>-</v>
      </c>
      <c r="O7" s="32"/>
      <c r="P7" s="32"/>
      <c r="Q7" s="32"/>
      <c r="R7" s="30"/>
      <c r="S7" s="30"/>
      <c r="T7" s="30"/>
      <c r="U7" s="30"/>
      <c r="V7" s="30"/>
      <c r="W7" s="30"/>
    </row>
    <row r="8" spans="1:23" s="2" customFormat="1" ht="210">
      <c r="A8" s="34" t="str">
        <f>MIR!A5</f>
        <v>Fin</v>
      </c>
      <c r="B8" s="42" t="str">
        <f>MIR!B5</f>
        <v>Contribuir a mejorar la percepción de la población sobre los Servicios Básicos que proporciona el Gobierno de la Ciudad de México en su zona norte  en materia de alumbrado público mediante el manejo integral de la Alcaldía de Iztacalco para rehabilitar y dar mantenimiento a la infraestructura pública</v>
      </c>
      <c r="C8" s="42" t="str">
        <f>MIR!C5</f>
        <v>Satisfacción de la población con los servicios públicos básicos de la Ciudad de México, componente de Alumbrado público</v>
      </c>
      <c r="D8" s="42" t="str">
        <f>MIR!D5</f>
        <v>El indicador permite medir la calificación que la población de la zona norte de la Ciudad de México (Gustavo A. Madero, Iztacalco y Venustiano Carranza) asigna a los servicios públicos básicos</v>
      </c>
      <c r="E8" s="42" t="str">
        <f>MIR!E5</f>
        <v>Promedio de las calificaciones otorgadas por los informantes a los servicios públicos básicos en la zona norte de la Ciudad de México en materia de alumbrado público</v>
      </c>
      <c r="F8" s="42" t="str">
        <f>MIR!F5</f>
        <v>Porcentaje</v>
      </c>
      <c r="G8" s="42" t="str">
        <f>MIR!G5</f>
        <v>Anual</v>
      </c>
      <c r="H8" s="42" t="str">
        <f>MIR!H5</f>
        <v>Eficacia</v>
      </c>
      <c r="I8" s="43">
        <f>MIR!I5</f>
        <v>42.5</v>
      </c>
      <c r="J8" s="42" t="str">
        <f>MIR!L5</f>
        <v>Estratégico</v>
      </c>
      <c r="K8" s="35" t="str">
        <f>IFERROR(Calculos!P5,"-")</f>
        <v>-</v>
      </c>
      <c r="L8" s="35" t="str">
        <f>IFERROR(Calculos!Q5,"-")</f>
        <v>-</v>
      </c>
      <c r="M8" s="35" t="str">
        <f>IFERROR(Calculos!R5,"-")</f>
        <v>-</v>
      </c>
      <c r="N8" s="35" t="str">
        <f>IFERROR(Calculos!S5,"-")</f>
        <v>-</v>
      </c>
    </row>
    <row r="9" spans="1:23" s="2" customFormat="1" ht="210">
      <c r="A9" s="6" t="str">
        <f>MIR!A6</f>
        <v>Fin</v>
      </c>
      <c r="B9" s="40" t="str">
        <f>MIR!B6</f>
        <v>Contribuir a mejorar la percepción de la población sobre los Servicios Básicos que proporciona el Gobierno de la Ciudad de México en su zona norte  en materia de parques y jardines públicos mediante el manejo integral de la Alcaldía de Iztacalco para rehabilitar y dar mantenimiento a la infraestructura pública</v>
      </c>
      <c r="C9" s="40" t="str">
        <f>MIR!C6</f>
        <v>Satisfacción de la población con los servicios públicos básicos de la Ciudad de México, componente de parques y jardines públicos</v>
      </c>
      <c r="D9" s="40" t="str">
        <f>MIR!D6</f>
        <v>El indicador permite medir la calificación que la población de la zona norte de la Ciudad de México (Gustavo A. Madero, Iztacalco y Venustiano Carranza) asigna a los servicios públicos básicos</v>
      </c>
      <c r="E9" s="40" t="str">
        <f>MIR!E6</f>
        <v>Promedio de las calificaciones otorgadas por los informantes a los servicios públicos básicos en la zona norte de la Ciudad de México en materia de parques y jardines públicos</v>
      </c>
      <c r="F9" s="40" t="str">
        <f>MIR!F6</f>
        <v>Porcentaje</v>
      </c>
      <c r="G9" s="40" t="str">
        <f>MIR!G6</f>
        <v>Anual</v>
      </c>
      <c r="H9" s="40" t="str">
        <f>MIR!H6</f>
        <v>Eficacia</v>
      </c>
      <c r="I9" s="41">
        <f>MIR!I6</f>
        <v>33</v>
      </c>
      <c r="J9" s="40" t="str">
        <f>MIR!L6</f>
        <v>Estratégico</v>
      </c>
      <c r="K9" s="29" t="str">
        <f>IFERROR(Calculos!P6,"-")</f>
        <v>-</v>
      </c>
      <c r="L9" s="29" t="str">
        <f>IFERROR(Calculos!Q6,"-")</f>
        <v>-</v>
      </c>
      <c r="M9" s="29" t="str">
        <f>IFERROR(Calculos!R6,"-")</f>
        <v>-</v>
      </c>
      <c r="N9" s="29" t="str">
        <f>IFERROR(Calculos!S6,"-")</f>
        <v>-</v>
      </c>
    </row>
    <row r="10" spans="1:23" s="2" customFormat="1" ht="90">
      <c r="A10" s="34" t="str">
        <f>MIR!A7</f>
        <v xml:space="preserve">Propósito </v>
      </c>
      <c r="B10" s="42" t="str">
        <f>MIR!B7</f>
        <v>Mejorar las acciones implementadas por la Alcaldía de Iztacalco para la rehabilitación y mantenimiento de la infraestructura pública</v>
      </c>
      <c r="C10" s="42" t="str">
        <f>MIR!C7</f>
        <v>Avance en el cumplimiento de las acciones realizadas</v>
      </c>
      <c r="D10" s="42" t="str">
        <f>MIR!D7</f>
        <v>El indicador calcula el promedio ponderado de los resultados alcanzados por los componentes que conforman la prestación de los servicios.</v>
      </c>
      <c r="E10" s="42" t="str">
        <f>MIR!E7</f>
        <v xml:space="preserve"> aC1 + bC2 + cC3+dC4 + eC5 + fC6, donde a+b+c +d+e+f=1</v>
      </c>
      <c r="F10" s="42" t="str">
        <f>MIR!F7</f>
        <v>Puntos porcentuales</v>
      </c>
      <c r="G10" s="42" t="str">
        <f>MIR!G7</f>
        <v>Anual</v>
      </c>
      <c r="H10" s="42" t="str">
        <f>MIR!H7</f>
        <v>Eficacia</v>
      </c>
      <c r="I10" s="43">
        <f>MIR!I7</f>
        <v>98</v>
      </c>
      <c r="J10" s="42" t="str">
        <f>MIR!L7</f>
        <v>Estratégico</v>
      </c>
      <c r="K10" s="35" t="str">
        <f>IFERROR(Calculos!P7,"-")</f>
        <v>-</v>
      </c>
      <c r="L10" s="35" t="str">
        <f>IFERROR(Calculos!Q7,"-")</f>
        <v>-</v>
      </c>
      <c r="M10" s="35" t="str">
        <f>IFERROR(Calculos!R7,"-")</f>
        <v>-</v>
      </c>
      <c r="N10" s="35" t="str">
        <f>IFERROR(Calculos!S7,"-")</f>
        <v>-</v>
      </c>
    </row>
    <row r="11" spans="1:23" s="2" customFormat="1" ht="60">
      <c r="A11" s="6" t="str">
        <f>MIR!A8</f>
        <v>Componente C1</v>
      </c>
      <c r="B11" s="40" t="str">
        <f>MIR!B8</f>
        <v>C1. Trabajos de pavimentación y bacheo realizados</v>
      </c>
      <c r="C11" s="40" t="str">
        <f>MIR!C8</f>
        <v>Avance físico - financiero de las acciones de pavimentación y bacheo</v>
      </c>
      <c r="D11" s="40" t="str">
        <f>MIR!D8</f>
        <v>El indicador mide el promedio ponderado del avance físico - financiero de los trabajos realizados</v>
      </c>
      <c r="E11" s="40" t="str">
        <f>MIR!E8</f>
        <v>aA1C1 + bA2C1 ; donde a  + b =1</v>
      </c>
      <c r="F11" s="40" t="str">
        <f>MIR!F8</f>
        <v>Porcentaje</v>
      </c>
      <c r="G11" s="40" t="str">
        <f>MIR!G8</f>
        <v>Trimestral</v>
      </c>
      <c r="H11" s="40" t="str">
        <f>MIR!H8</f>
        <v>Eficiencia</v>
      </c>
      <c r="I11" s="41">
        <f>MIR!I8</f>
        <v>98</v>
      </c>
      <c r="J11" s="40" t="str">
        <f>MIR!L8</f>
        <v>Eficiencia</v>
      </c>
      <c r="K11" s="29" t="str">
        <f>IFERROR(Calculos!P8,"-")</f>
        <v>-</v>
      </c>
      <c r="L11" s="29" t="str">
        <f>IFERROR(Calculos!Q8,"-")</f>
        <v>-</v>
      </c>
      <c r="M11" s="29" t="str">
        <f>IFERROR(Calculos!R8,"-")</f>
        <v>-</v>
      </c>
      <c r="N11" s="29" t="str">
        <f>IFERROR(Calculos!S8,"-")</f>
        <v>-</v>
      </c>
    </row>
    <row r="12" spans="1:23" s="2" customFormat="1" ht="45">
      <c r="A12" s="34" t="str">
        <f>MIR!A9</f>
        <v>Actividad A1C1</v>
      </c>
      <c r="B12" s="42" t="str">
        <f>MIR!B9</f>
        <v>A1C1 Realización de trabajos de pavimentación y bacheo</v>
      </c>
      <c r="C12" s="42" t="str">
        <f>MIR!C9</f>
        <v>Avance físico de las acciones de pavimentación y bacheo</v>
      </c>
      <c r="D12" s="42" t="str">
        <f>MIR!D9</f>
        <v>El indicador mide el porcentaje de avance en los trabajos</v>
      </c>
      <c r="E12" s="42" t="str">
        <f>MIR!E9</f>
        <v>(Número de acciones realizadas / Número de acciones programadas en el año )*100</v>
      </c>
      <c r="F12" s="42" t="str">
        <f>MIR!F9</f>
        <v>Porcentaje</v>
      </c>
      <c r="G12" s="42" t="str">
        <f>MIR!G9</f>
        <v>Trimestral</v>
      </c>
      <c r="H12" s="42" t="str">
        <f>MIR!H9</f>
        <v>Eficiencia</v>
      </c>
      <c r="I12" s="43">
        <f>MIR!I9</f>
        <v>98</v>
      </c>
      <c r="J12" s="42" t="str">
        <f>MIR!L9</f>
        <v>Eficiencia</v>
      </c>
      <c r="K12" s="35" t="str">
        <f>IFERROR(Calculos!P9,"-")</f>
        <v>-</v>
      </c>
      <c r="L12" s="35" t="str">
        <f>IFERROR(Calculos!Q9,"-")</f>
        <v>-</v>
      </c>
      <c r="M12" s="35" t="str">
        <f>IFERROR(Calculos!R9,"-")</f>
        <v>-</v>
      </c>
      <c r="N12" s="35" t="str">
        <f>IFERROR(Calculos!S9,"-")</f>
        <v>-</v>
      </c>
    </row>
    <row r="13" spans="1:23" s="2" customFormat="1" ht="45">
      <c r="A13" s="6" t="str">
        <f>MIR!A10</f>
        <v>Actividad A2C1</v>
      </c>
      <c r="B13" s="40" t="str">
        <f>MIR!B10</f>
        <v>A2C1 Ejercicio del presupuesto asignado a pavimentación y bacheo</v>
      </c>
      <c r="C13" s="40" t="str">
        <f>MIR!C10</f>
        <v>Avance financiero de las acciones de pavimentación y bacheo</v>
      </c>
      <c r="D13" s="40" t="str">
        <f>MIR!D10</f>
        <v>El indicador mide el porcentaje de avance en el presupuesto asignado</v>
      </c>
      <c r="E13" s="40" t="str">
        <f>MIR!E10</f>
        <v>(Presupuesto devengado / Presupuesto asignado)*100</v>
      </c>
      <c r="F13" s="40" t="str">
        <f>MIR!F10</f>
        <v>Porcentaje</v>
      </c>
      <c r="G13" s="40" t="str">
        <f>MIR!G10</f>
        <v>Trimestral</v>
      </c>
      <c r="H13" s="40" t="str">
        <f>MIR!H10</f>
        <v>Eficiencia</v>
      </c>
      <c r="I13" s="41">
        <f>MIR!I10</f>
        <v>98</v>
      </c>
      <c r="J13" s="40" t="str">
        <f>MIR!L10</f>
        <v>Eficiencia</v>
      </c>
      <c r="K13" s="29" t="str">
        <f>IFERROR(Calculos!P10,"-")</f>
        <v>-</v>
      </c>
      <c r="L13" s="29" t="str">
        <f>IFERROR(Calculos!Q10,"-")</f>
        <v>-</v>
      </c>
      <c r="M13" s="29" t="str">
        <f>IFERROR(Calculos!R10,"-")</f>
        <v>-</v>
      </c>
      <c r="N13" s="29" t="str">
        <f>IFERROR(Calculos!S10,"-")</f>
        <v>-</v>
      </c>
    </row>
    <row r="14" spans="1:23" s="2" customFormat="1" ht="60">
      <c r="A14" s="34" t="str">
        <f>MIR!A11</f>
        <v>Componente C2</v>
      </c>
      <c r="B14" s="42" t="str">
        <f>MIR!B11</f>
        <v>C2. Luminarias reemplazadas</v>
      </c>
      <c r="C14" s="42" t="str">
        <f>MIR!C11</f>
        <v>Avance físico - financiero de las acciones realizados por el reemplazo de luminarias</v>
      </c>
      <c r="D14" s="42" t="str">
        <f>MIR!D11</f>
        <v>El indicador mide el promedio ponderado del avance físico - financiero de los trabajos realizados</v>
      </c>
      <c r="E14" s="42" t="str">
        <f>MIR!E11</f>
        <v>aA1C1 + bA2C1 ; donde a  + b =1</v>
      </c>
      <c r="F14" s="42" t="str">
        <f>MIR!F11</f>
        <v>Porcentaje</v>
      </c>
      <c r="G14" s="42" t="str">
        <f>MIR!G11</f>
        <v>Trimestral</v>
      </c>
      <c r="H14" s="42" t="str">
        <f>MIR!H11</f>
        <v>Eficiencia</v>
      </c>
      <c r="I14" s="43">
        <f>MIR!I11</f>
        <v>98</v>
      </c>
      <c r="J14" s="42" t="str">
        <f>MIR!L11</f>
        <v>Eficiencia</v>
      </c>
      <c r="K14" s="35" t="str">
        <f>IFERROR(Calculos!P11,"-")</f>
        <v>-</v>
      </c>
      <c r="L14" s="35" t="str">
        <f>IFERROR(Calculos!Q11,"-")</f>
        <v>-</v>
      </c>
      <c r="M14" s="35" t="str">
        <f>IFERROR(Calculos!R11,"-")</f>
        <v>-</v>
      </c>
      <c r="N14" s="35" t="str">
        <f>IFERROR(Calculos!S11,"-")</f>
        <v>-</v>
      </c>
    </row>
    <row r="15" spans="1:23" s="2" customFormat="1" ht="45">
      <c r="A15" s="6" t="str">
        <f>MIR!A12</f>
        <v>Actividad A1C2</v>
      </c>
      <c r="B15" s="40" t="str">
        <f>MIR!B12</f>
        <v>A1C2 Reemplazo de luminarias</v>
      </c>
      <c r="C15" s="40" t="str">
        <f>MIR!C12</f>
        <v>Avance físico del reemplazo de luminarias</v>
      </c>
      <c r="D15" s="40" t="str">
        <f>MIR!D12</f>
        <v>El indicador mide el porcentaje de avance en los trabajos</v>
      </c>
      <c r="E15" s="40" t="str">
        <f>MIR!E12</f>
        <v>(Número de acciones realizadas / Número de acciones programadas en el año )*100</v>
      </c>
      <c r="F15" s="40" t="str">
        <f>MIR!F12</f>
        <v>Porcentaje</v>
      </c>
      <c r="G15" s="40" t="str">
        <f>MIR!G12</f>
        <v>Trimestral</v>
      </c>
      <c r="H15" s="40" t="str">
        <f>MIR!H12</f>
        <v>Eficiencia</v>
      </c>
      <c r="I15" s="41">
        <f>MIR!I12</f>
        <v>98</v>
      </c>
      <c r="J15" s="40" t="str">
        <f>MIR!L12</f>
        <v>Eficiencia</v>
      </c>
      <c r="K15" s="29" t="str">
        <f>IFERROR(Calculos!P12,"-")</f>
        <v>-</v>
      </c>
      <c r="L15" s="29" t="str">
        <f>IFERROR(Calculos!Q12,"-")</f>
        <v>-</v>
      </c>
      <c r="M15" s="29" t="str">
        <f>IFERROR(Calculos!R12,"-")</f>
        <v>-</v>
      </c>
      <c r="N15" s="29" t="str">
        <f>IFERROR(Calculos!S12,"-")</f>
        <v>-</v>
      </c>
    </row>
    <row r="16" spans="1:23" s="2" customFormat="1" ht="45">
      <c r="A16" s="34" t="str">
        <f>MIR!A13</f>
        <v>Actividad A2C2</v>
      </c>
      <c r="B16" s="42" t="str">
        <f>MIR!B13</f>
        <v>A2C2 Ejercicio del presupuesto asignado al reemplazo de luminarias</v>
      </c>
      <c r="C16" s="42" t="str">
        <f>MIR!C13</f>
        <v>Avance financiero por el reemplazo de luminarias</v>
      </c>
      <c r="D16" s="42" t="str">
        <f>MIR!D13</f>
        <v>El indicador mide el porcentaje de avance en el presupuesto asignado</v>
      </c>
      <c r="E16" s="42" t="str">
        <f>MIR!E13</f>
        <v>(Presupuesto devengado / Presupuesto asignado)*100</v>
      </c>
      <c r="F16" s="42" t="str">
        <f>MIR!F13</f>
        <v>Porcentaje</v>
      </c>
      <c r="G16" s="42" t="str">
        <f>MIR!G13</f>
        <v>Trimestral</v>
      </c>
      <c r="H16" s="42" t="str">
        <f>MIR!H13</f>
        <v>Eficiencia</v>
      </c>
      <c r="I16" s="43">
        <f>MIR!I13</f>
        <v>98</v>
      </c>
      <c r="J16" s="42" t="str">
        <f>MIR!L13</f>
        <v>Eficiencia</v>
      </c>
      <c r="K16" s="35" t="str">
        <f>IFERROR(Calculos!P13,"-")</f>
        <v>-</v>
      </c>
      <c r="L16" s="35" t="str">
        <f>IFERROR(Calculos!Q13,"-")</f>
        <v>-</v>
      </c>
      <c r="M16" s="35" t="str">
        <f>IFERROR(Calculos!R13,"-")</f>
        <v>-</v>
      </c>
      <c r="N16" s="35" t="str">
        <f>IFERROR(Calculos!S13,"-")</f>
        <v>-</v>
      </c>
    </row>
    <row r="17" spans="1:14" s="2" customFormat="1" ht="60">
      <c r="A17" s="6" t="str">
        <f>MIR!A14</f>
        <v>Componente C3</v>
      </c>
      <c r="B17" s="40" t="str">
        <f>MIR!B14</f>
        <v>C3. Trabajos de balizado de vías secundarias realizados</v>
      </c>
      <c r="C17" s="40" t="str">
        <f>MIR!C14</f>
        <v>Avance físico - financiero de las acciones de balizado de vías secundarias</v>
      </c>
      <c r="D17" s="40" t="str">
        <f>MIR!D14</f>
        <v>El indicador mide el promedio ponderado del avance físico - financiero de los trabajos realizados</v>
      </c>
      <c r="E17" s="40" t="str">
        <f>MIR!E14</f>
        <v>aA1C1 + bA2C1 ; donde a  + b =1</v>
      </c>
      <c r="F17" s="40" t="str">
        <f>MIR!F14</f>
        <v>Porcentaje</v>
      </c>
      <c r="G17" s="40" t="str">
        <f>MIR!G14</f>
        <v>Trimestral</v>
      </c>
      <c r="H17" s="40" t="str">
        <f>MIR!H14</f>
        <v>Eficiencia</v>
      </c>
      <c r="I17" s="41">
        <f>MIR!I14</f>
        <v>98</v>
      </c>
      <c r="J17" s="40" t="str">
        <f>MIR!L14</f>
        <v>Eficiencia</v>
      </c>
      <c r="K17" s="29" t="str">
        <f>IFERROR(Calculos!P14,"-")</f>
        <v>-</v>
      </c>
      <c r="L17" s="29" t="str">
        <f>IFERROR(Calculos!Q14,"-")</f>
        <v>-</v>
      </c>
      <c r="M17" s="29" t="str">
        <f>IFERROR(Calculos!R14,"-")</f>
        <v>-</v>
      </c>
      <c r="N17" s="29" t="str">
        <f>IFERROR(Calculos!S14,"-")</f>
        <v>-</v>
      </c>
    </row>
    <row r="18" spans="1:14" s="2" customFormat="1" ht="45">
      <c r="A18" s="34" t="str">
        <f>MIR!A15</f>
        <v>Actividad A1C3</v>
      </c>
      <c r="B18" s="42" t="str">
        <f>MIR!B15</f>
        <v>A1C3 Realización de trabajos de balizado de vías secundarias</v>
      </c>
      <c r="C18" s="42" t="str">
        <f>MIR!C15</f>
        <v>Avance físico de las acciones de balizado de vías secundarias</v>
      </c>
      <c r="D18" s="42" t="str">
        <f>MIR!D15</f>
        <v>El indicador mide el porcentaje de avance en los trabajos</v>
      </c>
      <c r="E18" s="42" t="str">
        <f>MIR!E15</f>
        <v>(Número de acciones realizadas / Número de acciones programadas en el año )*100</v>
      </c>
      <c r="F18" s="42" t="str">
        <f>MIR!F15</f>
        <v>Porcentaje</v>
      </c>
      <c r="G18" s="42" t="str">
        <f>MIR!G15</f>
        <v>Trimestral</v>
      </c>
      <c r="H18" s="42" t="str">
        <f>MIR!H15</f>
        <v>Eficiencia</v>
      </c>
      <c r="I18" s="43">
        <f>MIR!I15</f>
        <v>98</v>
      </c>
      <c r="J18" s="42" t="str">
        <f>MIR!L15</f>
        <v>Eficiencia</v>
      </c>
      <c r="K18" s="35" t="str">
        <f>IFERROR(Calculos!P15,"-")</f>
        <v>-</v>
      </c>
      <c r="L18" s="35" t="str">
        <f>IFERROR(Calculos!Q15,"-")</f>
        <v>-</v>
      </c>
      <c r="M18" s="35" t="str">
        <f>IFERROR(Calculos!R15,"-")</f>
        <v>-</v>
      </c>
      <c r="N18" s="35" t="str">
        <f>IFERROR(Calculos!S15,"-")</f>
        <v>-</v>
      </c>
    </row>
    <row r="19" spans="1:14" s="2" customFormat="1" ht="60">
      <c r="A19" s="6" t="str">
        <f>MIR!A16</f>
        <v>Actividad A2C3</v>
      </c>
      <c r="B19" s="40" t="str">
        <f>MIR!B16</f>
        <v>A2C3 Ejercicio del presupuesto asignado a balizado de vías secundarias</v>
      </c>
      <c r="C19" s="40" t="str">
        <f>MIR!C16</f>
        <v>Avance financiero de las acciones de balizado de vías secundarias</v>
      </c>
      <c r="D19" s="40" t="str">
        <f>MIR!D16</f>
        <v>El indicador mide el porcentaje de avance en el presupuesto asignado</v>
      </c>
      <c r="E19" s="40" t="str">
        <f>MIR!E16</f>
        <v>(Presupuesto devengado / Presupuesto asignado)*100</v>
      </c>
      <c r="F19" s="40" t="str">
        <f>MIR!F16</f>
        <v>Porcentaje</v>
      </c>
      <c r="G19" s="40" t="str">
        <f>MIR!G16</f>
        <v>Trimestral</v>
      </c>
      <c r="H19" s="40" t="str">
        <f>MIR!H16</f>
        <v>Eficiencia</v>
      </c>
      <c r="I19" s="41">
        <f>MIR!I16</f>
        <v>98</v>
      </c>
      <c r="J19" s="40" t="str">
        <f>MIR!L16</f>
        <v>Eficiencia</v>
      </c>
      <c r="K19" s="29" t="str">
        <f>IFERROR(Calculos!P16,"-")</f>
        <v>-</v>
      </c>
      <c r="L19" s="29" t="str">
        <f>IFERROR(Calculos!Q16,"-")</f>
        <v>-</v>
      </c>
      <c r="M19" s="29" t="str">
        <f>IFERROR(Calculos!R16,"-")</f>
        <v>-</v>
      </c>
      <c r="N19" s="29" t="str">
        <f>IFERROR(Calculos!S16,"-")</f>
        <v>-</v>
      </c>
    </row>
    <row r="20" spans="1:14" s="2" customFormat="1" ht="60">
      <c r="A20" s="34" t="str">
        <f>MIR!A17</f>
        <v>Componente C4</v>
      </c>
      <c r="B20" s="42" t="str">
        <f>MIR!B17</f>
        <v>C4. Trabajos de remodelación de edificios públicos realizados</v>
      </c>
      <c r="C20" s="42" t="str">
        <f>MIR!C17</f>
        <v>Avance físico - financiero de las acciones de remodelación de edificios públicos</v>
      </c>
      <c r="D20" s="42" t="str">
        <f>MIR!D17</f>
        <v>El indicador mide el promedio ponderado del avance físico - financiero de los trabajos realizados</v>
      </c>
      <c r="E20" s="42" t="str">
        <f>MIR!E17</f>
        <v>aA1C1 + bA2C1 ; donde a  + b =1</v>
      </c>
      <c r="F20" s="42" t="str">
        <f>MIR!F17</f>
        <v>Porcentaje</v>
      </c>
      <c r="G20" s="42" t="str">
        <f>MIR!G17</f>
        <v>Trimestral</v>
      </c>
      <c r="H20" s="42" t="str">
        <f>MIR!H17</f>
        <v>Eficiencia</v>
      </c>
      <c r="I20" s="43">
        <f>MIR!I17</f>
        <v>98</v>
      </c>
      <c r="J20" s="42" t="str">
        <f>MIR!L17</f>
        <v>Eficiencia</v>
      </c>
      <c r="K20" s="35" t="str">
        <f>IFERROR(Calculos!P17,"-")</f>
        <v>-</v>
      </c>
      <c r="L20" s="35" t="str">
        <f>IFERROR(Calculos!Q17,"-")</f>
        <v>-</v>
      </c>
      <c r="M20" s="35" t="str">
        <f>IFERROR(Calculos!R17,"-")</f>
        <v>-</v>
      </c>
      <c r="N20" s="35" t="str">
        <f>IFERROR(Calculos!S17,"-")</f>
        <v>-</v>
      </c>
    </row>
    <row r="21" spans="1:14" s="2" customFormat="1" ht="45">
      <c r="A21" s="6" t="str">
        <f>MIR!A18</f>
        <v>Actividad A1C4</v>
      </c>
      <c r="B21" s="40" t="str">
        <f>MIR!B18</f>
        <v>A1C4 Realización de trabajos de remodelación de edificios públicos</v>
      </c>
      <c r="C21" s="40" t="str">
        <f>MIR!C18</f>
        <v>Avance físico de las acciones de remodelación de edificios públicos</v>
      </c>
      <c r="D21" s="40" t="str">
        <f>MIR!D18</f>
        <v>El indicador mide el porcentaje de avance en los trabajos</v>
      </c>
      <c r="E21" s="40" t="str">
        <f>MIR!E18</f>
        <v>(Número de acciones realizadas / Número de acciones programadas en el año )*100</v>
      </c>
      <c r="F21" s="40" t="str">
        <f>MIR!F18</f>
        <v>Porcentaje</v>
      </c>
      <c r="G21" s="40" t="str">
        <f>MIR!G18</f>
        <v>Trimestral</v>
      </c>
      <c r="H21" s="40" t="str">
        <f>MIR!H18</f>
        <v>Eficiencia</v>
      </c>
      <c r="I21" s="41">
        <f>MIR!I18</f>
        <v>98</v>
      </c>
      <c r="J21" s="40" t="str">
        <f>MIR!L18</f>
        <v>Eficiencia</v>
      </c>
      <c r="K21" s="29" t="str">
        <f>IFERROR(Calculos!P18,"-")</f>
        <v>-</v>
      </c>
      <c r="L21" s="29" t="str">
        <f>IFERROR(Calculos!Q18,"-")</f>
        <v>-</v>
      </c>
      <c r="M21" s="29" t="str">
        <f>IFERROR(Calculos!R18,"-")</f>
        <v>-</v>
      </c>
      <c r="N21" s="29" t="str">
        <f>IFERROR(Calculos!S18,"-")</f>
        <v>-</v>
      </c>
    </row>
    <row r="22" spans="1:14" s="2" customFormat="1" ht="60">
      <c r="A22" s="34" t="str">
        <f>MIR!A19</f>
        <v>Actividad A2C4</v>
      </c>
      <c r="B22" s="42" t="str">
        <f>MIR!B19</f>
        <v>A2C4 Ejercicio del presupuesto asignado a remodelación de edificios públicos</v>
      </c>
      <c r="C22" s="42" t="str">
        <f>MIR!C19</f>
        <v>Avance financiero de las acciones de remodelación de edificios públicos</v>
      </c>
      <c r="D22" s="42" t="str">
        <f>MIR!D19</f>
        <v>El indicador mide el porcentaje de avance en el presupuesto asignado</v>
      </c>
      <c r="E22" s="42" t="str">
        <f>MIR!E19</f>
        <v>(Presupuesto devengado / Presupuesto asignado)*100</v>
      </c>
      <c r="F22" s="42" t="str">
        <f>MIR!F19</f>
        <v>Porcentaje</v>
      </c>
      <c r="G22" s="42" t="str">
        <f>MIR!G19</f>
        <v>Trimestral</v>
      </c>
      <c r="H22" s="42" t="str">
        <f>MIR!H19</f>
        <v>Eficiencia</v>
      </c>
      <c r="I22" s="43">
        <f>MIR!I19</f>
        <v>98</v>
      </c>
      <c r="J22" s="42" t="str">
        <f>MIR!L19</f>
        <v>Eficiencia</v>
      </c>
      <c r="K22" s="35" t="str">
        <f>IFERROR(Calculos!P19,"-")</f>
        <v>-</v>
      </c>
      <c r="L22" s="35" t="str">
        <f>IFERROR(Calculos!Q19,"-")</f>
        <v>-</v>
      </c>
      <c r="M22" s="35" t="str">
        <f>IFERROR(Calculos!R19,"-")</f>
        <v>-</v>
      </c>
      <c r="N22" s="35" t="str">
        <f>IFERROR(Calculos!S19,"-")</f>
        <v>-</v>
      </c>
    </row>
    <row r="23" spans="1:14" s="2" customFormat="1" ht="60">
      <c r="A23" s="6" t="str">
        <f>MIR!A20</f>
        <v>Componente C5</v>
      </c>
      <c r="B23" s="40" t="str">
        <f>MIR!B20</f>
        <v>C5. Trabajos de mantenimiento en edificios públicos realizados</v>
      </c>
      <c r="C23" s="40" t="str">
        <f>MIR!C20</f>
        <v>Avance físico - financiero de las acciones de mantenimiento en edificios públicos</v>
      </c>
      <c r="D23" s="40" t="str">
        <f>MIR!D20</f>
        <v>El indicador mide el promedio ponderado del avance físico - financiero de los trabajos realizados</v>
      </c>
      <c r="E23" s="40" t="str">
        <f>MIR!E20</f>
        <v>aA1C1 + bA2C1 ; donde a  + b =1</v>
      </c>
      <c r="F23" s="40" t="str">
        <f>MIR!F20</f>
        <v>Porcentaje</v>
      </c>
      <c r="G23" s="40" t="str">
        <f>MIR!G20</f>
        <v>Trimestral</v>
      </c>
      <c r="H23" s="40" t="str">
        <f>MIR!H20</f>
        <v>Eficiencia</v>
      </c>
      <c r="I23" s="41">
        <f>MIR!I20</f>
        <v>98</v>
      </c>
      <c r="J23" s="40" t="str">
        <f>MIR!L20</f>
        <v>Eficiencia</v>
      </c>
      <c r="K23" s="29" t="str">
        <f>IFERROR(Calculos!P20,"-")</f>
        <v>-</v>
      </c>
      <c r="L23" s="29" t="str">
        <f>IFERROR(Calculos!Q20,"-")</f>
        <v>-</v>
      </c>
      <c r="M23" s="29" t="str">
        <f>IFERROR(Calculos!R20,"-")</f>
        <v>-</v>
      </c>
      <c r="N23" s="29" t="str">
        <f>IFERROR(Calculos!S20,"-")</f>
        <v>-</v>
      </c>
    </row>
    <row r="24" spans="1:14" s="2" customFormat="1" ht="60">
      <c r="A24" s="34" t="str">
        <f>MIR!A21</f>
        <v>Actividad A1C5</v>
      </c>
      <c r="B24" s="42" t="str">
        <f>MIR!B21</f>
        <v>A1C5 Realización de trabajos de mantenimiento de edificios públicos</v>
      </c>
      <c r="C24" s="42" t="str">
        <f>MIR!C21</f>
        <v>Avance físico de las acciones de mantenimiento de edificios públicos</v>
      </c>
      <c r="D24" s="42" t="str">
        <f>MIR!D21</f>
        <v>El indicador mide el porcentaje de avance en los trabajos</v>
      </c>
      <c r="E24" s="42" t="str">
        <f>MIR!E21</f>
        <v>(Número de acciones realizadas / Número de acciones programadas en el año )*100</v>
      </c>
      <c r="F24" s="42" t="str">
        <f>MIR!F21</f>
        <v>Porcentaje</v>
      </c>
      <c r="G24" s="42" t="str">
        <f>MIR!G21</f>
        <v>Trimestral</v>
      </c>
      <c r="H24" s="42" t="str">
        <f>MIR!H21</f>
        <v>Eficiencia</v>
      </c>
      <c r="I24" s="43">
        <f>MIR!I21</f>
        <v>98</v>
      </c>
      <c r="J24" s="42" t="str">
        <f>MIR!L21</f>
        <v>Eficiencia</v>
      </c>
      <c r="K24" s="35" t="str">
        <f>IFERROR(Calculos!P21,"-")</f>
        <v>-</v>
      </c>
      <c r="L24" s="35" t="str">
        <f>IFERROR(Calculos!Q21,"-")</f>
        <v>-</v>
      </c>
      <c r="M24" s="35" t="str">
        <f>IFERROR(Calculos!R21,"-")</f>
        <v>-</v>
      </c>
      <c r="N24" s="35" t="str">
        <f>IFERROR(Calculos!S21,"-")</f>
        <v>-</v>
      </c>
    </row>
    <row r="25" spans="1:14" s="2" customFormat="1" ht="60">
      <c r="A25" s="6" t="str">
        <f>MIR!A22</f>
        <v>Actividad A2C5</v>
      </c>
      <c r="B25" s="40" t="str">
        <f>MIR!B22</f>
        <v>A2C5 Ejercicio del presupuesto asignado a mantenimiento en edificios públicos</v>
      </c>
      <c r="C25" s="40" t="str">
        <f>MIR!C22</f>
        <v>Avance financiero de las acciones de mantenimiento en edificios públicos</v>
      </c>
      <c r="D25" s="40" t="str">
        <f>MIR!D22</f>
        <v>El indicador mide el porcentaje de avance en el presupuesto asignado</v>
      </c>
      <c r="E25" s="40" t="str">
        <f>MIR!E22</f>
        <v>(Presupuesto devengado / Presupuesto asignado)*100</v>
      </c>
      <c r="F25" s="40" t="str">
        <f>MIR!F22</f>
        <v>Porcentaje</v>
      </c>
      <c r="G25" s="40" t="str">
        <f>MIR!G22</f>
        <v>Trimestral</v>
      </c>
      <c r="H25" s="40" t="str">
        <f>MIR!H22</f>
        <v>Eficiencia</v>
      </c>
      <c r="I25" s="41">
        <f>MIR!I22</f>
        <v>98</v>
      </c>
      <c r="J25" s="40" t="str">
        <f>MIR!L22</f>
        <v>Eficiencia</v>
      </c>
      <c r="K25" s="29" t="str">
        <f>IFERROR(Calculos!P22,"-")</f>
        <v>-</v>
      </c>
      <c r="L25" s="29" t="str">
        <f>IFERROR(Calculos!Q22,"-")</f>
        <v>-</v>
      </c>
      <c r="M25" s="29" t="str">
        <f>IFERROR(Calculos!R22,"-")</f>
        <v>-</v>
      </c>
      <c r="N25" s="29" t="str">
        <f>IFERROR(Calculos!S22,"-")</f>
        <v>-</v>
      </c>
    </row>
    <row r="26" spans="1:14" s="2" customFormat="1" ht="60">
      <c r="A26" s="34" t="str">
        <f>MIR!A23</f>
        <v>Componente C6</v>
      </c>
      <c r="B26" s="42" t="str">
        <f>MIR!B23</f>
        <v>C6. Trabajos de mantenimiento del Panteón San José realizados</v>
      </c>
      <c r="C26" s="42" t="str">
        <f>MIR!C23</f>
        <v>Avance físico - financiero de las acciones de mantenimiento del Panteón San José</v>
      </c>
      <c r="D26" s="42" t="str">
        <f>MIR!D23</f>
        <v>El indicador mide el promedio ponderado del avance físico - financiero de los trabajos realizados</v>
      </c>
      <c r="E26" s="42" t="str">
        <f>MIR!E23</f>
        <v>aA1C1 + bA2C1 ; donde a  + b =1</v>
      </c>
      <c r="F26" s="42" t="str">
        <f>MIR!F23</f>
        <v>Porcentaje</v>
      </c>
      <c r="G26" s="42" t="str">
        <f>MIR!G23</f>
        <v>Trimestral</v>
      </c>
      <c r="H26" s="42" t="str">
        <f>MIR!H23</f>
        <v>Eficiencia</v>
      </c>
      <c r="I26" s="43">
        <f>MIR!I23</f>
        <v>98</v>
      </c>
      <c r="J26" s="42" t="str">
        <f>MIR!L23</f>
        <v>Eficiencia</v>
      </c>
      <c r="K26" s="35" t="str">
        <f>IFERROR(Calculos!P23,"-")</f>
        <v>-</v>
      </c>
      <c r="L26" s="35" t="str">
        <f>IFERROR(Calculos!Q23,"-")</f>
        <v>-</v>
      </c>
      <c r="M26" s="35" t="str">
        <f>IFERROR(Calculos!R23,"-")</f>
        <v>-</v>
      </c>
      <c r="N26" s="35" t="str">
        <f>IFERROR(Calculos!S23,"-")</f>
        <v>-</v>
      </c>
    </row>
    <row r="27" spans="1:14" s="2" customFormat="1" ht="60">
      <c r="A27" s="6" t="str">
        <f>MIR!A24</f>
        <v>Actividad A1C6</v>
      </c>
      <c r="B27" s="40" t="str">
        <f>MIR!B24</f>
        <v>A1C6 Realización de trabajos de mantenimiento del Panteón San José</v>
      </c>
      <c r="C27" s="40" t="str">
        <f>MIR!C24</f>
        <v>Avance físico de las acciones de mantenimiento del Panteón San José</v>
      </c>
      <c r="D27" s="40" t="str">
        <f>MIR!D24</f>
        <v>El indicador mide el porcentaje de avance en los trabajos</v>
      </c>
      <c r="E27" s="40" t="str">
        <f>MIR!E24</f>
        <v>(Número de acciones realizadas / Número de acciones programadas en el año )*100</v>
      </c>
      <c r="F27" s="40" t="str">
        <f>MIR!F24</f>
        <v>Porcentaje</v>
      </c>
      <c r="G27" s="40" t="str">
        <f>MIR!G24</f>
        <v>Trimestral</v>
      </c>
      <c r="H27" s="40" t="str">
        <f>MIR!H24</f>
        <v>Eficiencia</v>
      </c>
      <c r="I27" s="41">
        <f>MIR!I24</f>
        <v>98</v>
      </c>
      <c r="J27" s="40" t="str">
        <f>MIR!L24</f>
        <v>Eficiencia</v>
      </c>
      <c r="K27" s="29" t="str">
        <f>IFERROR(Calculos!P24,"-")</f>
        <v>-</v>
      </c>
      <c r="L27" s="29" t="str">
        <f>IFERROR(Calculos!Q24,"-")</f>
        <v>-</v>
      </c>
      <c r="M27" s="29" t="str">
        <f>IFERROR(Calculos!R24,"-")</f>
        <v>-</v>
      </c>
      <c r="N27" s="29" t="str">
        <f>IFERROR(Calculos!S24,"-")</f>
        <v>-</v>
      </c>
    </row>
    <row r="28" spans="1:14" s="2" customFormat="1" ht="60">
      <c r="A28" s="34" t="str">
        <f>MIR!A25</f>
        <v>Actividad A2C6</v>
      </c>
      <c r="B28" s="42" t="str">
        <f>MIR!B25</f>
        <v>A2C6 Ejercicio del presupuesto asignado a mantenimiento del Panteón San José</v>
      </c>
      <c r="C28" s="42" t="str">
        <f>MIR!C25</f>
        <v>Avance financiero de las acciones de mantenimiento del Panteón San José</v>
      </c>
      <c r="D28" s="42" t="str">
        <f>MIR!D25</f>
        <v>El indicador mide el porcentaje de avance en el presupuesto asignado</v>
      </c>
      <c r="E28" s="42" t="str">
        <f>MIR!E25</f>
        <v>(Presupuesto devengado / Presupuesto asignado)*100</v>
      </c>
      <c r="F28" s="42" t="str">
        <f>MIR!F25</f>
        <v>Porcentaje</v>
      </c>
      <c r="G28" s="42" t="str">
        <f>MIR!G25</f>
        <v>Trimestral</v>
      </c>
      <c r="H28" s="42" t="str">
        <f>MIR!H25</f>
        <v>Eficiencia</v>
      </c>
      <c r="I28" s="43">
        <f>MIR!I25</f>
        <v>98</v>
      </c>
      <c r="J28" s="42" t="str">
        <f>MIR!L25</f>
        <v>Eficiencia</v>
      </c>
      <c r="K28" s="35" t="str">
        <f>IFERROR(Calculos!P25,"-")</f>
        <v>-</v>
      </c>
      <c r="L28" s="35" t="str">
        <f>IFERROR(Calculos!Q25,"-")</f>
        <v>-</v>
      </c>
      <c r="M28" s="35" t="str">
        <f>IFERROR(Calculos!R25,"-")</f>
        <v>-</v>
      </c>
      <c r="N28" s="35" t="str">
        <f>IFERROR(Calculos!S25,"-")</f>
        <v>-</v>
      </c>
    </row>
  </sheetData>
  <mergeCells count="10">
    <mergeCell ref="A5:A6"/>
    <mergeCell ref="J5:J6"/>
    <mergeCell ref="I5:I6"/>
    <mergeCell ref="H5:H6"/>
    <mergeCell ref="G5:G6"/>
    <mergeCell ref="F5:F6"/>
    <mergeCell ref="E5:E6"/>
    <mergeCell ref="D5:D6"/>
    <mergeCell ref="C5:C6"/>
    <mergeCell ref="B5:B6"/>
  </mergeCells>
  <pageMargins left="0.70866141732283472" right="0.70866141732283472" top="0.74803149606299213" bottom="0.74803149606299213" header="0.31496062992125984" footer="0.31496062992125984"/>
  <pageSetup paperSize="5" scale="7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3567F-F2B4-4DF7-986A-D7600A917418}">
  <sheetPr>
    <pageSetUpPr fitToPage="1"/>
  </sheetPr>
  <dimension ref="B2:N31"/>
  <sheetViews>
    <sheetView workbookViewId="0"/>
  </sheetViews>
  <sheetFormatPr baseColWidth="10" defaultColWidth="8.7109375" defaultRowHeight="13.5"/>
  <cols>
    <col min="1" max="1" width="2.140625" style="15" customWidth="1"/>
    <col min="2" max="2" width="26" style="15" customWidth="1"/>
    <col min="3" max="3" width="36.85546875" style="15" customWidth="1"/>
    <col min="4" max="4" width="25.28515625" style="15" customWidth="1"/>
    <col min="5" max="5" width="19" style="26" customWidth="1"/>
    <col min="6" max="6" width="27.42578125" style="26" customWidth="1"/>
    <col min="7" max="11" width="17.7109375" style="26" customWidth="1"/>
    <col min="12" max="14" width="17.7109375" style="15" customWidth="1"/>
    <col min="15" max="15" width="3.28515625" style="15" customWidth="1"/>
    <col min="16" max="16384" width="8.7109375" style="15"/>
  </cols>
  <sheetData>
    <row r="2" spans="2:14" ht="15">
      <c r="B2" s="77" t="s">
        <v>25</v>
      </c>
      <c r="C2" s="77"/>
      <c r="D2" s="77"/>
      <c r="E2" s="77"/>
      <c r="F2" s="77"/>
      <c r="G2" s="77"/>
      <c r="H2" s="77"/>
      <c r="I2" s="77"/>
      <c r="J2" s="77"/>
      <c r="K2" s="77"/>
      <c r="L2" s="77"/>
      <c r="M2" s="77"/>
      <c r="N2" s="77"/>
    </row>
    <row r="3" spans="2:14">
      <c r="B3" s="16"/>
      <c r="C3" s="16"/>
      <c r="D3" s="16"/>
      <c r="E3" s="16"/>
      <c r="F3" s="16"/>
      <c r="G3" s="16"/>
      <c r="H3" s="16"/>
      <c r="I3" s="16"/>
      <c r="J3" s="16"/>
      <c r="K3" s="16"/>
      <c r="L3" s="16"/>
      <c r="M3" s="16"/>
      <c r="N3" s="17"/>
    </row>
    <row r="4" spans="2:14" s="18" customFormat="1">
      <c r="B4" s="78" t="s">
        <v>26</v>
      </c>
      <c r="C4" s="79"/>
      <c r="D4" s="73"/>
      <c r="E4" s="73"/>
      <c r="F4" s="73"/>
      <c r="G4" s="73"/>
      <c r="H4" s="73"/>
      <c r="I4" s="73"/>
      <c r="J4" s="73"/>
      <c r="K4" s="73"/>
      <c r="L4" s="73"/>
      <c r="M4" s="73"/>
      <c r="N4" s="73"/>
    </row>
    <row r="5" spans="2:14" s="18" customFormat="1">
      <c r="B5" s="73" t="s">
        <v>27</v>
      </c>
      <c r="C5" s="73"/>
      <c r="D5" s="78" t="s">
        <v>62</v>
      </c>
      <c r="E5" s="79"/>
      <c r="F5" s="79"/>
      <c r="G5" s="79"/>
      <c r="H5" s="79"/>
      <c r="I5" s="79"/>
      <c r="J5" s="79"/>
      <c r="K5" s="79"/>
      <c r="L5" s="79"/>
      <c r="M5" s="79"/>
      <c r="N5" s="80"/>
    </row>
    <row r="6" spans="2:14" s="18" customFormat="1">
      <c r="B6" s="19"/>
      <c r="C6" s="19"/>
      <c r="D6" s="19"/>
      <c r="E6" s="19"/>
      <c r="F6" s="19"/>
      <c r="G6" s="19"/>
      <c r="H6" s="19"/>
      <c r="I6" s="19"/>
      <c r="J6" s="19"/>
      <c r="K6" s="19"/>
      <c r="L6" s="19"/>
      <c r="M6" s="19"/>
      <c r="N6" s="20"/>
    </row>
    <row r="7" spans="2:14" s="18" customFormat="1">
      <c r="B7" s="73" t="s">
        <v>28</v>
      </c>
      <c r="C7" s="73"/>
      <c r="D7" s="74" t="str">
        <f>MIR!A2</f>
        <v>K016 Rehabilitación y Mantenimiento de Infraestructura Pública</v>
      </c>
      <c r="E7" s="75"/>
      <c r="F7" s="75"/>
      <c r="G7" s="75"/>
      <c r="H7" s="75"/>
      <c r="I7" s="75"/>
      <c r="J7" s="75"/>
      <c r="K7" s="75"/>
      <c r="L7" s="75"/>
      <c r="M7" s="75"/>
      <c r="N7" s="76"/>
    </row>
    <row r="8" spans="2:14">
      <c r="B8" s="21"/>
      <c r="C8" s="21"/>
      <c r="D8" s="21"/>
      <c r="E8" s="21"/>
      <c r="F8" s="21"/>
      <c r="G8" s="21"/>
      <c r="H8" s="21"/>
      <c r="I8" s="21"/>
      <c r="J8" s="21"/>
      <c r="K8" s="21"/>
      <c r="L8" s="16"/>
      <c r="M8" s="16"/>
      <c r="N8" s="17"/>
    </row>
    <row r="9" spans="2:14" ht="24">
      <c r="B9" s="22" t="s">
        <v>29</v>
      </c>
      <c r="C9" s="22" t="s">
        <v>1</v>
      </c>
      <c r="D9" s="22" t="s">
        <v>30</v>
      </c>
      <c r="E9" s="22" t="s">
        <v>10</v>
      </c>
      <c r="F9" s="22" t="s">
        <v>31</v>
      </c>
      <c r="G9" s="22" t="s">
        <v>8</v>
      </c>
      <c r="H9" s="22" t="s">
        <v>9</v>
      </c>
      <c r="I9" s="22" t="s">
        <v>32</v>
      </c>
      <c r="J9" s="22" t="s">
        <v>33</v>
      </c>
      <c r="K9" s="22" t="s">
        <v>5</v>
      </c>
      <c r="L9" s="22" t="s">
        <v>34</v>
      </c>
      <c r="M9" s="22" t="s">
        <v>35</v>
      </c>
      <c r="N9" s="22" t="s">
        <v>36</v>
      </c>
    </row>
    <row r="10" spans="2:14" ht="84">
      <c r="B10" s="23" t="str">
        <f>MIR!C4</f>
        <v>Satisfacción de la población con los servicios públicos básicos de la Ciudad de México, componente de Calles y Avenidas</v>
      </c>
      <c r="C10" s="24" t="str">
        <f>MIR!B4</f>
        <v>Contribuir a mejorar la percepción de la población sobre los Servicios Básicos que proporciona el Gobierno de la Ciudad de México en su zona norte  en materia de Calles y avenidas mediante el manejo integral de la Alcaldía de Iztacalco para rehabilitar y dar mantenimiento a la infraestructura pública</v>
      </c>
      <c r="D10" s="24" t="str">
        <f>MIR!A4</f>
        <v>Fin</v>
      </c>
      <c r="E10" s="24" t="str">
        <f>MIR!L4</f>
        <v>Estratégico</v>
      </c>
      <c r="F10" s="24" t="str">
        <f>MIR!E4</f>
        <v>Promedio de las calificaciones otorgadas por los informantes a los servicios públicos básicos en la zona norte de la Ciudad de México en materia de  calles y avenidas</v>
      </c>
      <c r="G10" s="38">
        <f>'Formato de reporte'!H4</f>
        <v>0</v>
      </c>
      <c r="H10" s="38">
        <f>'Formato de reporte'!I4</f>
        <v>0</v>
      </c>
      <c r="I10" s="25" t="str">
        <f>MIR!H4</f>
        <v>Eficacia</v>
      </c>
      <c r="J10" s="24" t="str">
        <f>MIR!G4</f>
        <v>Anual</v>
      </c>
      <c r="K10" s="25" t="str">
        <f>MIR!F4</f>
        <v>Porcentaje</v>
      </c>
      <c r="L10" s="52">
        <f>MIR!I4</f>
        <v>20.100000000000001</v>
      </c>
      <c r="M10" s="38">
        <f>'Formato de reporte'!I4</f>
        <v>0</v>
      </c>
      <c r="N10" s="25" t="str">
        <f>IFERROR(G10/H10,"-")</f>
        <v>-</v>
      </c>
    </row>
    <row r="11" spans="2:14" ht="84">
      <c r="B11" s="23" t="str">
        <f>MIR!C5</f>
        <v>Satisfacción de la población con los servicios públicos básicos de la Ciudad de México, componente de Alumbrado público</v>
      </c>
      <c r="C11" s="24" t="str">
        <f>MIR!B5</f>
        <v>Contribuir a mejorar la percepción de la población sobre los Servicios Básicos que proporciona el Gobierno de la Ciudad de México en su zona norte  en materia de alumbrado público mediante el manejo integral de la Alcaldía de Iztacalco para rehabilitar y dar mantenimiento a la infraestructura pública</v>
      </c>
      <c r="D11" s="24" t="str">
        <f>MIR!A5</f>
        <v>Fin</v>
      </c>
      <c r="E11" s="24" t="str">
        <f>MIR!L5</f>
        <v>Estratégico</v>
      </c>
      <c r="F11" s="24" t="str">
        <f>MIR!E5</f>
        <v>Promedio de las calificaciones otorgadas por los informantes a los servicios públicos básicos en la zona norte de la Ciudad de México en materia de alumbrado público</v>
      </c>
      <c r="G11" s="25">
        <f>'Formato de reporte'!H5</f>
        <v>0</v>
      </c>
      <c r="H11" s="25">
        <f>'Formato de reporte'!I5</f>
        <v>0</v>
      </c>
      <c r="I11" s="25" t="str">
        <f>MIR!H5</f>
        <v>Eficacia</v>
      </c>
      <c r="J11" s="24" t="str">
        <f>MIR!G5</f>
        <v>Anual</v>
      </c>
      <c r="K11" s="25" t="str">
        <f>MIR!F5</f>
        <v>Porcentaje</v>
      </c>
      <c r="L11" s="52">
        <f>MIR!I5</f>
        <v>42.5</v>
      </c>
      <c r="M11" s="25">
        <f>'Formato de reporte'!I5</f>
        <v>0</v>
      </c>
      <c r="N11" s="25" t="str">
        <f>IFERROR(G11/H11,"-")</f>
        <v>-</v>
      </c>
    </row>
    <row r="12" spans="2:14" ht="84">
      <c r="B12" s="23" t="str">
        <f>MIR!C6</f>
        <v>Satisfacción de la población con los servicios públicos básicos de la Ciudad de México, componente de parques y jardines públicos</v>
      </c>
      <c r="C12" s="24" t="str">
        <f>MIR!B6</f>
        <v>Contribuir a mejorar la percepción de la población sobre los Servicios Básicos que proporciona el Gobierno de la Ciudad de México en su zona norte  en materia de parques y jardines públicos mediante el manejo integral de la Alcaldía de Iztacalco para rehabilitar y dar mantenimiento a la infraestructura pública</v>
      </c>
      <c r="D12" s="24" t="str">
        <f>MIR!A6</f>
        <v>Fin</v>
      </c>
      <c r="E12" s="24" t="str">
        <f>MIR!L6</f>
        <v>Estratégico</v>
      </c>
      <c r="F12" s="24" t="str">
        <f>MIR!E6</f>
        <v>Promedio de las calificaciones otorgadas por los informantes a los servicios públicos básicos en la zona norte de la Ciudad de México en materia de parques y jardines públicos</v>
      </c>
      <c r="G12" s="25">
        <f>'Formato de reporte'!H6</f>
        <v>0</v>
      </c>
      <c r="H12" s="25">
        <f>'Formato de reporte'!I6</f>
        <v>0</v>
      </c>
      <c r="I12" s="25" t="str">
        <f>MIR!H6</f>
        <v>Eficacia</v>
      </c>
      <c r="J12" s="24" t="str">
        <f>MIR!G6</f>
        <v>Anual</v>
      </c>
      <c r="K12" s="25" t="str">
        <f>MIR!F6</f>
        <v>Porcentaje</v>
      </c>
      <c r="L12" s="52">
        <f>MIR!I6</f>
        <v>33</v>
      </c>
      <c r="M12" s="25">
        <f>'Formato de reporte'!I6</f>
        <v>0</v>
      </c>
      <c r="N12" s="25" t="str">
        <f t="shared" ref="N12:N17" si="0">IFERROR(G12/H12,"-")</f>
        <v>-</v>
      </c>
    </row>
    <row r="13" spans="2:14" ht="36">
      <c r="B13" s="23" t="str">
        <f>MIR!C7</f>
        <v>Avance en el cumplimiento de las acciones realizadas</v>
      </c>
      <c r="C13" s="24" t="str">
        <f>MIR!B7</f>
        <v>Mejorar las acciones implementadas por la Alcaldía de Iztacalco para la rehabilitación y mantenimiento de la infraestructura pública</v>
      </c>
      <c r="D13" s="24" t="str">
        <f>MIR!A7</f>
        <v xml:space="preserve">Propósito </v>
      </c>
      <c r="E13" s="24" t="str">
        <f>MIR!L7</f>
        <v>Estratégico</v>
      </c>
      <c r="F13" s="24" t="str">
        <f>MIR!E7</f>
        <v xml:space="preserve"> aC1 + bC2 + cC3+dC4 + eC5 + fC6, donde a+b+c +d+e+f=1</v>
      </c>
      <c r="G13" s="25">
        <f>'Formato de reporte'!H7</f>
        <v>0</v>
      </c>
      <c r="H13" s="25">
        <f>'Formato de reporte'!I7</f>
        <v>0</v>
      </c>
      <c r="I13" s="25" t="str">
        <f>MIR!H7</f>
        <v>Eficacia</v>
      </c>
      <c r="J13" s="24" t="str">
        <f>MIR!G7</f>
        <v>Anual</v>
      </c>
      <c r="K13" s="25" t="str">
        <f>MIR!F7</f>
        <v>Puntos porcentuales</v>
      </c>
      <c r="L13" s="52">
        <f>MIR!I7</f>
        <v>98</v>
      </c>
      <c r="M13" s="25">
        <f>'Formato de reporte'!I7</f>
        <v>0</v>
      </c>
      <c r="N13" s="25" t="str">
        <f t="shared" si="0"/>
        <v>-</v>
      </c>
    </row>
    <row r="14" spans="2:14" ht="36">
      <c r="B14" s="23" t="str">
        <f>MIR!C8</f>
        <v>Avance físico - financiero de las acciones de pavimentación y bacheo</v>
      </c>
      <c r="C14" s="24" t="str">
        <f>MIR!B8</f>
        <v>C1. Trabajos de pavimentación y bacheo realizados</v>
      </c>
      <c r="D14" s="24" t="str">
        <f>MIR!A8</f>
        <v>Componente C1</v>
      </c>
      <c r="E14" s="24" t="str">
        <f>MIR!L8</f>
        <v>Eficiencia</v>
      </c>
      <c r="F14" s="24" t="str">
        <f>MIR!E8</f>
        <v>aA1C1 + bA2C1 ; donde a  + b =1</v>
      </c>
      <c r="G14" s="25">
        <f>'Formato de reporte'!H8</f>
        <v>0</v>
      </c>
      <c r="H14" s="25">
        <f>'Formato de reporte'!I8</f>
        <v>0</v>
      </c>
      <c r="I14" s="25" t="str">
        <f>MIR!H8</f>
        <v>Eficiencia</v>
      </c>
      <c r="J14" s="24" t="str">
        <f>MIR!G8</f>
        <v>Trimestral</v>
      </c>
      <c r="K14" s="25" t="str">
        <f>MIR!F8</f>
        <v>Porcentaje</v>
      </c>
      <c r="L14" s="52">
        <f>MIR!I8</f>
        <v>98</v>
      </c>
      <c r="M14" s="25">
        <f>'Formato de reporte'!I8</f>
        <v>0</v>
      </c>
      <c r="N14" s="25" t="str">
        <f t="shared" si="0"/>
        <v>-</v>
      </c>
    </row>
    <row r="15" spans="2:14" ht="36">
      <c r="B15" s="23" t="str">
        <f>MIR!C9</f>
        <v>Avance físico de las acciones de pavimentación y bacheo</v>
      </c>
      <c r="C15" s="24" t="str">
        <f>MIR!B9</f>
        <v>A1C1 Realización de trabajos de pavimentación y bacheo</v>
      </c>
      <c r="D15" s="24" t="str">
        <f>MIR!A9</f>
        <v>Actividad A1C1</v>
      </c>
      <c r="E15" s="24" t="str">
        <f>MIR!L9</f>
        <v>Eficiencia</v>
      </c>
      <c r="F15" s="24" t="str">
        <f>MIR!E9</f>
        <v>(Número de acciones realizadas / Número de acciones programadas en el año )*100</v>
      </c>
      <c r="G15" s="25">
        <f>'Formato de reporte'!H9</f>
        <v>0</v>
      </c>
      <c r="H15" s="25">
        <f>'Formato de reporte'!I9</f>
        <v>0</v>
      </c>
      <c r="I15" s="25" t="str">
        <f>MIR!H9</f>
        <v>Eficiencia</v>
      </c>
      <c r="J15" s="24" t="str">
        <f>MIR!G9</f>
        <v>Trimestral</v>
      </c>
      <c r="K15" s="25" t="str">
        <f>MIR!F9</f>
        <v>Porcentaje</v>
      </c>
      <c r="L15" s="52">
        <f>MIR!I9</f>
        <v>98</v>
      </c>
      <c r="M15" s="25">
        <f>'Formato de reporte'!I9</f>
        <v>0</v>
      </c>
      <c r="N15" s="25" t="str">
        <f t="shared" si="0"/>
        <v>-</v>
      </c>
    </row>
    <row r="16" spans="2:14" ht="24">
      <c r="B16" s="23" t="str">
        <f>MIR!C10</f>
        <v>Avance financiero de las acciones de pavimentación y bacheo</v>
      </c>
      <c r="C16" s="24" t="str">
        <f>MIR!B10</f>
        <v>A2C1 Ejercicio del presupuesto asignado a pavimentación y bacheo</v>
      </c>
      <c r="D16" s="24" t="str">
        <f>MIR!A10</f>
        <v>Actividad A2C1</v>
      </c>
      <c r="E16" s="24" t="str">
        <f>MIR!L10</f>
        <v>Eficiencia</v>
      </c>
      <c r="F16" s="24" t="str">
        <f>MIR!E10</f>
        <v>(Presupuesto devengado / Presupuesto asignado)*100</v>
      </c>
      <c r="G16" s="25">
        <f>'Formato de reporte'!H10</f>
        <v>0</v>
      </c>
      <c r="H16" s="25">
        <f>'Formato de reporte'!I10</f>
        <v>0</v>
      </c>
      <c r="I16" s="25" t="str">
        <f>MIR!H10</f>
        <v>Eficiencia</v>
      </c>
      <c r="J16" s="24" t="str">
        <f>MIR!G10</f>
        <v>Trimestral</v>
      </c>
      <c r="K16" s="25" t="str">
        <f>MIR!F10</f>
        <v>Porcentaje</v>
      </c>
      <c r="L16" s="52">
        <f>MIR!I10</f>
        <v>98</v>
      </c>
      <c r="M16" s="25">
        <f>'Formato de reporte'!I10</f>
        <v>0</v>
      </c>
      <c r="N16" s="25" t="str">
        <f t="shared" si="0"/>
        <v>-</v>
      </c>
    </row>
    <row r="17" spans="2:14" ht="36">
      <c r="B17" s="23" t="str">
        <f>MIR!C11</f>
        <v>Avance físico - financiero de las acciones realizados por el reemplazo de luminarias</v>
      </c>
      <c r="C17" s="24" t="str">
        <f>MIR!B11</f>
        <v>C2. Luminarias reemplazadas</v>
      </c>
      <c r="D17" s="24" t="str">
        <f>MIR!A11</f>
        <v>Componente C2</v>
      </c>
      <c r="E17" s="24" t="str">
        <f>MIR!L11</f>
        <v>Eficiencia</v>
      </c>
      <c r="F17" s="24" t="str">
        <f>MIR!E11</f>
        <v>aA1C1 + bA2C1 ; donde a  + b =1</v>
      </c>
      <c r="G17" s="25">
        <f>'Formato de reporte'!H11</f>
        <v>0</v>
      </c>
      <c r="H17" s="25">
        <f>'Formato de reporte'!I11</f>
        <v>0</v>
      </c>
      <c r="I17" s="25" t="str">
        <f>MIR!H11</f>
        <v>Eficiencia</v>
      </c>
      <c r="J17" s="24" t="str">
        <f>MIR!G11</f>
        <v>Trimestral</v>
      </c>
      <c r="K17" s="25" t="str">
        <f>MIR!F11</f>
        <v>Porcentaje</v>
      </c>
      <c r="L17" s="27">
        <f>MIR!I11</f>
        <v>98</v>
      </c>
      <c r="M17" s="25">
        <f>'Formato de reporte'!I11</f>
        <v>0</v>
      </c>
      <c r="N17" s="25" t="str">
        <f t="shared" si="0"/>
        <v>-</v>
      </c>
    </row>
    <row r="18" spans="2:14" ht="36">
      <c r="B18" s="23" t="str">
        <f>MIR!C12</f>
        <v>Avance físico del reemplazo de luminarias</v>
      </c>
      <c r="C18" s="24" t="str">
        <f>MIR!B12</f>
        <v>A1C2 Reemplazo de luminarias</v>
      </c>
      <c r="D18" s="24" t="str">
        <f>MIR!A12</f>
        <v>Actividad A1C2</v>
      </c>
      <c r="E18" s="24" t="str">
        <f>MIR!L12</f>
        <v>Eficiencia</v>
      </c>
      <c r="F18" s="24" t="str">
        <f>MIR!E12</f>
        <v>(Número de acciones realizadas / Número de acciones programadas en el año )*100</v>
      </c>
      <c r="G18" s="25">
        <f>'Formato de reporte'!H12</f>
        <v>0</v>
      </c>
      <c r="H18" s="25">
        <f>'Formato de reporte'!I12</f>
        <v>0</v>
      </c>
      <c r="I18" s="25" t="str">
        <f>MIR!H12</f>
        <v>Eficiencia</v>
      </c>
      <c r="J18" s="24" t="str">
        <f>MIR!G12</f>
        <v>Trimestral</v>
      </c>
      <c r="K18" s="25" t="str">
        <f>MIR!F12</f>
        <v>Porcentaje</v>
      </c>
      <c r="L18" s="27">
        <f>MIR!I12</f>
        <v>98</v>
      </c>
      <c r="M18" s="25">
        <f>'Formato de reporte'!I12</f>
        <v>0</v>
      </c>
      <c r="N18" s="25" t="str">
        <f t="shared" ref="N18:N22" si="1">IFERROR(G18/H18,"-")</f>
        <v>-</v>
      </c>
    </row>
    <row r="19" spans="2:14" ht="24">
      <c r="B19" s="23" t="str">
        <f>MIR!C13</f>
        <v>Avance financiero por el reemplazo de luminarias</v>
      </c>
      <c r="C19" s="24" t="str">
        <f>MIR!B13</f>
        <v>A2C2 Ejercicio del presupuesto asignado al reemplazo de luminarias</v>
      </c>
      <c r="D19" s="24" t="str">
        <f>MIR!A13</f>
        <v>Actividad A2C2</v>
      </c>
      <c r="E19" s="24" t="str">
        <f>MIR!L13</f>
        <v>Eficiencia</v>
      </c>
      <c r="F19" s="24" t="str">
        <f>MIR!E13</f>
        <v>(Presupuesto devengado / Presupuesto asignado)*100</v>
      </c>
      <c r="G19" s="25">
        <f>'Formato de reporte'!H13</f>
        <v>0</v>
      </c>
      <c r="H19" s="25">
        <f>'Formato de reporte'!I13</f>
        <v>0</v>
      </c>
      <c r="I19" s="25" t="str">
        <f>MIR!H13</f>
        <v>Eficiencia</v>
      </c>
      <c r="J19" s="24" t="str">
        <f>MIR!G13</f>
        <v>Trimestral</v>
      </c>
      <c r="K19" s="25" t="str">
        <f>MIR!F13</f>
        <v>Porcentaje</v>
      </c>
      <c r="L19" s="52">
        <f>MIR!I13</f>
        <v>98</v>
      </c>
      <c r="M19" s="25">
        <f>'Formato de reporte'!I13</f>
        <v>0</v>
      </c>
      <c r="N19" s="25" t="str">
        <f t="shared" si="1"/>
        <v>-</v>
      </c>
    </row>
    <row r="20" spans="2:14" ht="36">
      <c r="B20" s="23" t="str">
        <f>MIR!C14</f>
        <v>Avance físico - financiero de las acciones de balizado de vías secundarias</v>
      </c>
      <c r="C20" s="24" t="str">
        <f>MIR!B14</f>
        <v>C3. Trabajos de balizado de vías secundarias realizados</v>
      </c>
      <c r="D20" s="24" t="str">
        <f>MIR!A14</f>
        <v>Componente C3</v>
      </c>
      <c r="E20" s="24" t="str">
        <f>MIR!L14</f>
        <v>Eficiencia</v>
      </c>
      <c r="F20" s="24" t="str">
        <f>MIR!E14</f>
        <v>aA1C1 + bA2C1 ; donde a  + b =1</v>
      </c>
      <c r="G20" s="25">
        <f>'Formato de reporte'!H14</f>
        <v>0</v>
      </c>
      <c r="H20" s="25">
        <f>'Formato de reporte'!I14</f>
        <v>0</v>
      </c>
      <c r="I20" s="25" t="str">
        <f>MIR!H14</f>
        <v>Eficiencia</v>
      </c>
      <c r="J20" s="24" t="str">
        <f>MIR!G14</f>
        <v>Trimestral</v>
      </c>
      <c r="K20" s="25" t="str">
        <f>MIR!F14</f>
        <v>Porcentaje</v>
      </c>
      <c r="L20" s="52">
        <f>MIR!I14</f>
        <v>98</v>
      </c>
      <c r="M20" s="25">
        <f>'Formato de reporte'!I14</f>
        <v>0</v>
      </c>
      <c r="N20" s="25" t="str">
        <f t="shared" si="1"/>
        <v>-</v>
      </c>
    </row>
    <row r="21" spans="2:14" ht="36">
      <c r="B21" s="23" t="str">
        <f>MIR!C15</f>
        <v>Avance físico de las acciones de balizado de vías secundarias</v>
      </c>
      <c r="C21" s="24" t="str">
        <f>MIR!B15</f>
        <v>A1C3 Realización de trabajos de balizado de vías secundarias</v>
      </c>
      <c r="D21" s="24" t="str">
        <f>MIR!A15</f>
        <v>Actividad A1C3</v>
      </c>
      <c r="E21" s="24" t="str">
        <f>MIR!L15</f>
        <v>Eficiencia</v>
      </c>
      <c r="F21" s="24" t="str">
        <f>MIR!E15</f>
        <v>(Número de acciones realizadas / Número de acciones programadas en el año )*100</v>
      </c>
      <c r="G21" s="25">
        <f>'Formato de reporte'!H15</f>
        <v>0</v>
      </c>
      <c r="H21" s="25">
        <f>'Formato de reporte'!I15</f>
        <v>0</v>
      </c>
      <c r="I21" s="25" t="str">
        <f>MIR!H15</f>
        <v>Eficiencia</v>
      </c>
      <c r="J21" s="24" t="str">
        <f>MIR!G15</f>
        <v>Trimestral</v>
      </c>
      <c r="K21" s="25" t="str">
        <f>MIR!F15</f>
        <v>Porcentaje</v>
      </c>
      <c r="L21" s="52">
        <f>MIR!I15</f>
        <v>98</v>
      </c>
      <c r="M21" s="25">
        <f>'Formato de reporte'!I15</f>
        <v>0</v>
      </c>
      <c r="N21" s="25" t="str">
        <f t="shared" si="1"/>
        <v>-</v>
      </c>
    </row>
    <row r="22" spans="2:14" ht="24">
      <c r="B22" s="23" t="str">
        <f>MIR!C16</f>
        <v>Avance financiero de las acciones de balizado de vías secundarias</v>
      </c>
      <c r="C22" s="24" t="str">
        <f>MIR!B16</f>
        <v>A2C3 Ejercicio del presupuesto asignado a balizado de vías secundarias</v>
      </c>
      <c r="D22" s="24" t="str">
        <f>MIR!A16</f>
        <v>Actividad A2C3</v>
      </c>
      <c r="E22" s="24" t="str">
        <f>MIR!L16</f>
        <v>Eficiencia</v>
      </c>
      <c r="F22" s="24" t="str">
        <f>MIR!E16</f>
        <v>(Presupuesto devengado / Presupuesto asignado)*100</v>
      </c>
      <c r="G22" s="25">
        <f>'Formato de reporte'!H16</f>
        <v>0</v>
      </c>
      <c r="H22" s="25">
        <f>'Formato de reporte'!I16</f>
        <v>0</v>
      </c>
      <c r="I22" s="25" t="str">
        <f>MIR!H16</f>
        <v>Eficiencia</v>
      </c>
      <c r="J22" s="24" t="str">
        <f>MIR!G16</f>
        <v>Trimestral</v>
      </c>
      <c r="K22" s="25" t="str">
        <f>MIR!F16</f>
        <v>Porcentaje</v>
      </c>
      <c r="L22" s="52">
        <f>MIR!I16</f>
        <v>98</v>
      </c>
      <c r="M22" s="25">
        <f>'Formato de reporte'!I16</f>
        <v>0</v>
      </c>
      <c r="N22" s="25" t="str">
        <f t="shared" si="1"/>
        <v>-</v>
      </c>
    </row>
    <row r="23" spans="2:14" ht="36">
      <c r="B23" s="23" t="str">
        <f>MIR!C17</f>
        <v>Avance físico - financiero de las acciones de remodelación de edificios públicos</v>
      </c>
      <c r="C23" s="24" t="str">
        <f>MIR!B17</f>
        <v>C4. Trabajos de remodelación de edificios públicos realizados</v>
      </c>
      <c r="D23" s="24" t="str">
        <f>MIR!A17</f>
        <v>Componente C4</v>
      </c>
      <c r="E23" s="24" t="str">
        <f>MIR!L17</f>
        <v>Eficiencia</v>
      </c>
      <c r="F23" s="24" t="str">
        <f>MIR!E17</f>
        <v>aA1C1 + bA2C1 ; donde a  + b =1</v>
      </c>
      <c r="G23" s="25">
        <f>'Formato de reporte'!H17</f>
        <v>0</v>
      </c>
      <c r="H23" s="25">
        <f>'Formato de reporte'!I17</f>
        <v>0</v>
      </c>
      <c r="I23" s="25" t="str">
        <f>MIR!H17</f>
        <v>Eficiencia</v>
      </c>
      <c r="J23" s="24" t="str">
        <f>MIR!G17</f>
        <v>Trimestral</v>
      </c>
      <c r="K23" s="25" t="str">
        <f>MIR!F17</f>
        <v>Porcentaje</v>
      </c>
      <c r="L23" s="52">
        <f>MIR!I17</f>
        <v>98</v>
      </c>
      <c r="M23" s="25">
        <f>'Formato de reporte'!I17</f>
        <v>0</v>
      </c>
      <c r="N23" s="25" t="str">
        <f t="shared" ref="N23:N24" si="2">IFERROR(G23/H23,"-")</f>
        <v>-</v>
      </c>
    </row>
    <row r="24" spans="2:14" ht="36">
      <c r="B24" s="23" t="str">
        <f>MIR!C18</f>
        <v>Avance físico de las acciones de remodelación de edificios públicos</v>
      </c>
      <c r="C24" s="24" t="str">
        <f>MIR!B18</f>
        <v>A1C4 Realización de trabajos de remodelación de edificios públicos</v>
      </c>
      <c r="D24" s="24" t="str">
        <f>MIR!A18</f>
        <v>Actividad A1C4</v>
      </c>
      <c r="E24" s="24" t="str">
        <f>MIR!L18</f>
        <v>Eficiencia</v>
      </c>
      <c r="F24" s="24" t="str">
        <f>MIR!E18</f>
        <v>(Número de acciones realizadas / Número de acciones programadas en el año )*100</v>
      </c>
      <c r="G24" s="25">
        <f>'Formato de reporte'!H18</f>
        <v>0</v>
      </c>
      <c r="H24" s="25">
        <f>'Formato de reporte'!I18</f>
        <v>0</v>
      </c>
      <c r="I24" s="25" t="str">
        <f>MIR!H18</f>
        <v>Eficiencia</v>
      </c>
      <c r="J24" s="24" t="str">
        <f>MIR!G18</f>
        <v>Trimestral</v>
      </c>
      <c r="K24" s="25" t="str">
        <f>MIR!F18</f>
        <v>Porcentaje</v>
      </c>
      <c r="L24" s="52">
        <f>MIR!I18</f>
        <v>98</v>
      </c>
      <c r="M24" s="25">
        <f>'Formato de reporte'!I18</f>
        <v>0</v>
      </c>
      <c r="N24" s="25" t="str">
        <f t="shared" si="2"/>
        <v>-</v>
      </c>
    </row>
    <row r="25" spans="2:14" ht="36">
      <c r="B25" s="23" t="str">
        <f>MIR!C19</f>
        <v>Avance financiero de las acciones de remodelación de edificios públicos</v>
      </c>
      <c r="C25" s="24" t="str">
        <f>MIR!B19</f>
        <v>A2C4 Ejercicio del presupuesto asignado a remodelación de edificios públicos</v>
      </c>
      <c r="D25" s="24" t="str">
        <f>MIR!A19</f>
        <v>Actividad A2C4</v>
      </c>
      <c r="E25" s="24" t="str">
        <f>MIR!L19</f>
        <v>Eficiencia</v>
      </c>
      <c r="F25" s="24" t="str">
        <f>MIR!E19</f>
        <v>(Presupuesto devengado / Presupuesto asignado)*100</v>
      </c>
      <c r="G25" s="25">
        <f>'Formato de reporte'!H19</f>
        <v>0</v>
      </c>
      <c r="H25" s="25">
        <f>'Formato de reporte'!I19</f>
        <v>0</v>
      </c>
      <c r="I25" s="25" t="str">
        <f>MIR!H19</f>
        <v>Eficiencia</v>
      </c>
      <c r="J25" s="24" t="str">
        <f>MIR!G19</f>
        <v>Trimestral</v>
      </c>
      <c r="K25" s="25" t="str">
        <f>MIR!F19</f>
        <v>Porcentaje</v>
      </c>
      <c r="L25" s="52">
        <f>MIR!I19</f>
        <v>98</v>
      </c>
      <c r="M25" s="25">
        <f>'Formato de reporte'!I19</f>
        <v>0</v>
      </c>
      <c r="N25" s="25" t="str">
        <f t="shared" ref="N25:N31" si="3">IFERROR(G25/H25,"-")</f>
        <v>-</v>
      </c>
    </row>
    <row r="26" spans="2:14" ht="36">
      <c r="B26" s="23" t="str">
        <f>MIR!C20</f>
        <v>Avance físico - financiero de las acciones de mantenimiento en edificios públicos</v>
      </c>
      <c r="C26" s="24" t="str">
        <f>MIR!B20</f>
        <v>C5. Trabajos de mantenimiento en edificios públicos realizados</v>
      </c>
      <c r="D26" s="24" t="str">
        <f>MIR!A20</f>
        <v>Componente C5</v>
      </c>
      <c r="E26" s="24" t="str">
        <f>MIR!L20</f>
        <v>Eficiencia</v>
      </c>
      <c r="F26" s="24" t="str">
        <f>MIR!E20</f>
        <v>aA1C1 + bA2C1 ; donde a  + b =1</v>
      </c>
      <c r="G26" s="25">
        <f>'Formato de reporte'!H20</f>
        <v>0</v>
      </c>
      <c r="H26" s="25">
        <f>'Formato de reporte'!I20</f>
        <v>0</v>
      </c>
      <c r="I26" s="25" t="str">
        <f>MIR!H20</f>
        <v>Eficiencia</v>
      </c>
      <c r="J26" s="24" t="str">
        <f>MIR!G20</f>
        <v>Trimestral</v>
      </c>
      <c r="K26" s="25" t="str">
        <f>MIR!F20</f>
        <v>Porcentaje</v>
      </c>
      <c r="L26" s="52">
        <f>MIR!I20</f>
        <v>98</v>
      </c>
      <c r="M26" s="25">
        <f>'Formato de reporte'!I20</f>
        <v>0</v>
      </c>
      <c r="N26" s="25" t="str">
        <f t="shared" si="3"/>
        <v>-</v>
      </c>
    </row>
    <row r="27" spans="2:14" ht="36">
      <c r="B27" s="23" t="str">
        <f>MIR!C21</f>
        <v>Avance físico de las acciones de mantenimiento de edificios públicos</v>
      </c>
      <c r="C27" s="24" t="str">
        <f>MIR!B21</f>
        <v>A1C5 Realización de trabajos de mantenimiento de edificios públicos</v>
      </c>
      <c r="D27" s="24" t="str">
        <f>MIR!A21</f>
        <v>Actividad A1C5</v>
      </c>
      <c r="E27" s="24" t="str">
        <f>MIR!L21</f>
        <v>Eficiencia</v>
      </c>
      <c r="F27" s="24" t="str">
        <f>MIR!E21</f>
        <v>(Número de acciones realizadas / Número de acciones programadas en el año )*100</v>
      </c>
      <c r="G27" s="25">
        <f>'Formato de reporte'!H21</f>
        <v>0</v>
      </c>
      <c r="H27" s="25">
        <f>'Formato de reporte'!I21</f>
        <v>0</v>
      </c>
      <c r="I27" s="25" t="str">
        <f>MIR!H21</f>
        <v>Eficiencia</v>
      </c>
      <c r="J27" s="24" t="str">
        <f>MIR!G21</f>
        <v>Trimestral</v>
      </c>
      <c r="K27" s="25" t="str">
        <f>MIR!F21</f>
        <v>Porcentaje</v>
      </c>
      <c r="L27" s="52">
        <f>MIR!I21</f>
        <v>98</v>
      </c>
      <c r="M27" s="25">
        <f>'Formato de reporte'!I21</f>
        <v>0</v>
      </c>
      <c r="N27" s="25" t="str">
        <f t="shared" si="3"/>
        <v>-</v>
      </c>
    </row>
    <row r="28" spans="2:14" ht="36">
      <c r="B28" s="23" t="str">
        <f>MIR!C22</f>
        <v>Avance financiero de las acciones de mantenimiento en edificios públicos</v>
      </c>
      <c r="C28" s="24" t="str">
        <f>MIR!B22</f>
        <v>A2C5 Ejercicio del presupuesto asignado a mantenimiento en edificios públicos</v>
      </c>
      <c r="D28" s="24" t="str">
        <f>MIR!A22</f>
        <v>Actividad A2C5</v>
      </c>
      <c r="E28" s="24" t="str">
        <f>MIR!L22</f>
        <v>Eficiencia</v>
      </c>
      <c r="F28" s="24" t="str">
        <f>MIR!E22</f>
        <v>(Presupuesto devengado / Presupuesto asignado)*100</v>
      </c>
      <c r="G28" s="25">
        <f>'Formato de reporte'!H22</f>
        <v>0</v>
      </c>
      <c r="H28" s="25">
        <f>'Formato de reporte'!I22</f>
        <v>0</v>
      </c>
      <c r="I28" s="25" t="str">
        <f>MIR!H22</f>
        <v>Eficiencia</v>
      </c>
      <c r="J28" s="24" t="str">
        <f>MIR!G22</f>
        <v>Trimestral</v>
      </c>
      <c r="K28" s="25" t="str">
        <f>MIR!F22</f>
        <v>Porcentaje</v>
      </c>
      <c r="L28" s="52">
        <f>MIR!I22</f>
        <v>98</v>
      </c>
      <c r="M28" s="25">
        <f>'Formato de reporte'!I22</f>
        <v>0</v>
      </c>
      <c r="N28" s="25" t="str">
        <f t="shared" si="3"/>
        <v>-</v>
      </c>
    </row>
    <row r="29" spans="2:14" ht="36">
      <c r="B29" s="23" t="str">
        <f>MIR!C23</f>
        <v>Avance físico - financiero de las acciones de mantenimiento del Panteón San José</v>
      </c>
      <c r="C29" s="24" t="str">
        <f>MIR!B23</f>
        <v>C6. Trabajos de mantenimiento del Panteón San José realizados</v>
      </c>
      <c r="D29" s="24" t="str">
        <f>MIR!A23</f>
        <v>Componente C6</v>
      </c>
      <c r="E29" s="24" t="str">
        <f>MIR!L23</f>
        <v>Eficiencia</v>
      </c>
      <c r="F29" s="24" t="str">
        <f>MIR!E23</f>
        <v>aA1C1 + bA2C1 ; donde a  + b =1</v>
      </c>
      <c r="G29" s="25">
        <f>'Formato de reporte'!H23</f>
        <v>0</v>
      </c>
      <c r="H29" s="25">
        <f>'Formato de reporte'!I23</f>
        <v>0</v>
      </c>
      <c r="I29" s="25" t="str">
        <f>MIR!H23</f>
        <v>Eficiencia</v>
      </c>
      <c r="J29" s="24" t="str">
        <f>MIR!G23</f>
        <v>Trimestral</v>
      </c>
      <c r="K29" s="25" t="str">
        <f>MIR!F23</f>
        <v>Porcentaje</v>
      </c>
      <c r="L29" s="52">
        <f>MIR!I23</f>
        <v>98</v>
      </c>
      <c r="M29" s="25">
        <f>'Formato de reporte'!I23</f>
        <v>0</v>
      </c>
      <c r="N29" s="25" t="str">
        <f t="shared" si="3"/>
        <v>-</v>
      </c>
    </row>
    <row r="30" spans="2:14" ht="36">
      <c r="B30" s="23" t="str">
        <f>MIR!C24</f>
        <v>Avance físico de las acciones de mantenimiento del Panteón San José</v>
      </c>
      <c r="C30" s="24" t="str">
        <f>MIR!B24</f>
        <v>A1C6 Realización de trabajos de mantenimiento del Panteón San José</v>
      </c>
      <c r="D30" s="24" t="str">
        <f>MIR!A24</f>
        <v>Actividad A1C6</v>
      </c>
      <c r="E30" s="24" t="str">
        <f>MIR!L24</f>
        <v>Eficiencia</v>
      </c>
      <c r="F30" s="24" t="str">
        <f>MIR!E24</f>
        <v>(Número de acciones realizadas / Número de acciones programadas en el año )*100</v>
      </c>
      <c r="G30" s="25">
        <f>'Formato de reporte'!H24</f>
        <v>0</v>
      </c>
      <c r="H30" s="25">
        <f>'Formato de reporte'!I24</f>
        <v>0</v>
      </c>
      <c r="I30" s="25" t="str">
        <f>MIR!H24</f>
        <v>Eficiencia</v>
      </c>
      <c r="J30" s="24" t="str">
        <f>MIR!G24</f>
        <v>Trimestral</v>
      </c>
      <c r="K30" s="25" t="str">
        <f>MIR!F24</f>
        <v>Porcentaje</v>
      </c>
      <c r="L30" s="52">
        <f>MIR!I24</f>
        <v>98</v>
      </c>
      <c r="M30" s="25">
        <f>'Formato de reporte'!I24</f>
        <v>0</v>
      </c>
      <c r="N30" s="25" t="str">
        <f t="shared" si="3"/>
        <v>-</v>
      </c>
    </row>
    <row r="31" spans="2:14" ht="36">
      <c r="B31" s="23" t="str">
        <f>MIR!C25</f>
        <v>Avance financiero de las acciones de mantenimiento del Panteón San José</v>
      </c>
      <c r="C31" s="24" t="str">
        <f>MIR!B25</f>
        <v>A2C6 Ejercicio del presupuesto asignado a mantenimiento del Panteón San José</v>
      </c>
      <c r="D31" s="24" t="str">
        <f>MIR!A25</f>
        <v>Actividad A2C6</v>
      </c>
      <c r="E31" s="24" t="str">
        <f>MIR!L25</f>
        <v>Eficiencia</v>
      </c>
      <c r="F31" s="24" t="str">
        <f>MIR!E25</f>
        <v>(Presupuesto devengado / Presupuesto asignado)*100</v>
      </c>
      <c r="G31" s="25">
        <f>'Formato de reporte'!H25</f>
        <v>0</v>
      </c>
      <c r="H31" s="25">
        <f>'Formato de reporte'!I25</f>
        <v>0</v>
      </c>
      <c r="I31" s="25" t="str">
        <f>MIR!H25</f>
        <v>Eficiencia</v>
      </c>
      <c r="J31" s="24" t="str">
        <f>MIR!G25</f>
        <v>Trimestral</v>
      </c>
      <c r="K31" s="25" t="str">
        <f>MIR!F25</f>
        <v>Porcentaje</v>
      </c>
      <c r="L31" s="52">
        <f>MIR!I25</f>
        <v>98</v>
      </c>
      <c r="M31" s="25">
        <f>'Formato de reporte'!I25</f>
        <v>0</v>
      </c>
      <c r="N31" s="25" t="str">
        <f t="shared" si="3"/>
        <v>-</v>
      </c>
    </row>
  </sheetData>
  <mergeCells count="7">
    <mergeCell ref="B7:C7"/>
    <mergeCell ref="D7:N7"/>
    <mergeCell ref="B2:N2"/>
    <mergeCell ref="B4:C4"/>
    <mergeCell ref="D4:N4"/>
    <mergeCell ref="B5:C5"/>
    <mergeCell ref="D5:N5"/>
  </mergeCells>
  <conditionalFormatting sqref="B7 B5 D5 D7">
    <cfRule type="cellIs" dxfId="3" priority="1" stopIfTrue="1" operator="equal">
      <formula>"VAYA A LA HOJA INICIO Y SELECIONE EL PERIODO CORRESPONDIENTE A ESTE INFORME"</formula>
    </cfRule>
  </conditionalFormatting>
  <pageMargins left="0.70866141732283472" right="0.70866141732283472" top="0.74803149606299213" bottom="0.74803149606299213" header="0.31496062992125984" footer="0.31496062992125984"/>
  <pageSetup paperSize="5" scale="57" fitToHeight="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ABC57-B7F0-451A-B4F9-F92692F216E1}">
  <sheetPr>
    <pageSetUpPr fitToPage="1"/>
  </sheetPr>
  <dimension ref="B2:N31"/>
  <sheetViews>
    <sheetView workbookViewId="0"/>
  </sheetViews>
  <sheetFormatPr baseColWidth="10" defaultColWidth="8.7109375" defaultRowHeight="13.5"/>
  <cols>
    <col min="1" max="1" width="2.140625" style="15" customWidth="1"/>
    <col min="2" max="2" width="26" style="15" customWidth="1"/>
    <col min="3" max="3" width="36.85546875" style="15" customWidth="1"/>
    <col min="4" max="4" width="25.28515625" style="15" customWidth="1"/>
    <col min="5" max="5" width="19" style="26" customWidth="1"/>
    <col min="6" max="6" width="27.28515625" style="26" customWidth="1"/>
    <col min="7" max="11" width="17.7109375" style="26" customWidth="1"/>
    <col min="12" max="14" width="17.7109375" style="15" customWidth="1"/>
    <col min="15" max="15" width="3.28515625" style="15" customWidth="1"/>
    <col min="16" max="16384" width="8.7109375" style="15"/>
  </cols>
  <sheetData>
    <row r="2" spans="2:14" ht="15">
      <c r="B2" s="77" t="s">
        <v>25</v>
      </c>
      <c r="C2" s="77"/>
      <c r="D2" s="77"/>
      <c r="E2" s="77"/>
      <c r="F2" s="77"/>
      <c r="G2" s="77"/>
      <c r="H2" s="77"/>
      <c r="I2" s="77"/>
      <c r="J2" s="77"/>
      <c r="K2" s="77"/>
      <c r="L2" s="77"/>
      <c r="M2" s="77"/>
      <c r="N2" s="77"/>
    </row>
    <row r="3" spans="2:14">
      <c r="B3" s="16"/>
      <c r="C3" s="16"/>
      <c r="D3" s="16"/>
      <c r="E3" s="16"/>
      <c r="F3" s="16"/>
      <c r="G3" s="16"/>
      <c r="H3" s="16"/>
      <c r="I3" s="16"/>
      <c r="J3" s="16"/>
      <c r="K3" s="16"/>
      <c r="L3" s="16"/>
      <c r="M3" s="16"/>
      <c r="N3" s="17"/>
    </row>
    <row r="4" spans="2:14" s="18" customFormat="1">
      <c r="B4" s="78" t="s">
        <v>26</v>
      </c>
      <c r="C4" s="79"/>
      <c r="D4" s="73"/>
      <c r="E4" s="73"/>
      <c r="F4" s="73"/>
      <c r="G4" s="73"/>
      <c r="H4" s="73"/>
      <c r="I4" s="73"/>
      <c r="J4" s="73"/>
      <c r="K4" s="73"/>
      <c r="L4" s="73"/>
      <c r="M4" s="73"/>
      <c r="N4" s="73"/>
    </row>
    <row r="5" spans="2:14" s="18" customFormat="1">
      <c r="B5" s="73" t="s">
        <v>27</v>
      </c>
      <c r="C5" s="73"/>
      <c r="D5" s="78" t="s">
        <v>61</v>
      </c>
      <c r="E5" s="79"/>
      <c r="F5" s="79"/>
      <c r="G5" s="79"/>
      <c r="H5" s="79"/>
      <c r="I5" s="79"/>
      <c r="J5" s="79"/>
      <c r="K5" s="79"/>
      <c r="L5" s="79"/>
      <c r="M5" s="79"/>
      <c r="N5" s="80"/>
    </row>
    <row r="6" spans="2:14" s="18" customFormat="1">
      <c r="B6" s="19"/>
      <c r="C6" s="19"/>
      <c r="D6" s="19"/>
      <c r="E6" s="19"/>
      <c r="F6" s="19"/>
      <c r="G6" s="19"/>
      <c r="H6" s="19"/>
      <c r="I6" s="19"/>
      <c r="J6" s="19"/>
      <c r="K6" s="19"/>
      <c r="L6" s="19"/>
      <c r="M6" s="19"/>
      <c r="N6" s="20"/>
    </row>
    <row r="7" spans="2:14" s="18" customFormat="1">
      <c r="B7" s="73" t="s">
        <v>28</v>
      </c>
      <c r="C7" s="73"/>
      <c r="D7" s="74" t="str">
        <f>MIR!A2</f>
        <v>K016 Rehabilitación y Mantenimiento de Infraestructura Pública</v>
      </c>
      <c r="E7" s="75"/>
      <c r="F7" s="75"/>
      <c r="G7" s="75"/>
      <c r="H7" s="75"/>
      <c r="I7" s="75"/>
      <c r="J7" s="75"/>
      <c r="K7" s="75"/>
      <c r="L7" s="75"/>
      <c r="M7" s="75"/>
      <c r="N7" s="76"/>
    </row>
    <row r="8" spans="2:14">
      <c r="B8" s="21"/>
      <c r="C8" s="21"/>
      <c r="D8" s="21"/>
      <c r="E8" s="21"/>
      <c r="F8" s="21"/>
      <c r="G8" s="21"/>
      <c r="H8" s="21"/>
      <c r="I8" s="21"/>
      <c r="J8" s="21"/>
      <c r="K8" s="21"/>
      <c r="L8" s="16"/>
      <c r="M8" s="16"/>
      <c r="N8" s="17"/>
    </row>
    <row r="9" spans="2:14" ht="24">
      <c r="B9" s="22" t="s">
        <v>29</v>
      </c>
      <c r="C9" s="22" t="s">
        <v>1</v>
      </c>
      <c r="D9" s="22" t="s">
        <v>30</v>
      </c>
      <c r="E9" s="22" t="s">
        <v>10</v>
      </c>
      <c r="F9" s="22" t="s">
        <v>31</v>
      </c>
      <c r="G9" s="22" t="s">
        <v>8</v>
      </c>
      <c r="H9" s="22" t="s">
        <v>9</v>
      </c>
      <c r="I9" s="22" t="s">
        <v>32</v>
      </c>
      <c r="J9" s="22" t="s">
        <v>33</v>
      </c>
      <c r="K9" s="22" t="s">
        <v>5</v>
      </c>
      <c r="L9" s="22" t="s">
        <v>34</v>
      </c>
      <c r="M9" s="22" t="s">
        <v>35</v>
      </c>
      <c r="N9" s="22" t="s">
        <v>36</v>
      </c>
    </row>
    <row r="10" spans="2:14" ht="84">
      <c r="B10" s="23" t="str">
        <f>MIR!C4</f>
        <v>Satisfacción de la población con los servicios públicos básicos de la Ciudad de México, componente de Calles y Avenidas</v>
      </c>
      <c r="C10" s="24" t="str">
        <f>MIR!B4</f>
        <v>Contribuir a mejorar la percepción de la población sobre los Servicios Básicos que proporciona el Gobierno de la Ciudad de México en su zona norte  en materia de Calles y avenidas mediante el manejo integral de la Alcaldía de Iztacalco para rehabilitar y dar mantenimiento a la infraestructura pública</v>
      </c>
      <c r="D10" s="24" t="str">
        <f>MIR!A4</f>
        <v>Fin</v>
      </c>
      <c r="E10" s="24" t="str">
        <f>MIR!L4</f>
        <v>Estratégico</v>
      </c>
      <c r="F10" s="24" t="str">
        <f>MIR!E4</f>
        <v>Promedio de las calificaciones otorgadas por los informantes a los servicios públicos básicos en la zona norte de la Ciudad de México en materia de  calles y avenidas</v>
      </c>
      <c r="G10" s="36">
        <f>'Formato de reporte'!J4</f>
        <v>0</v>
      </c>
      <c r="H10" s="36">
        <f>'Formato de reporte'!K4</f>
        <v>0</v>
      </c>
      <c r="I10" s="25" t="str">
        <f>MIR!H4</f>
        <v>Eficacia</v>
      </c>
      <c r="J10" s="24" t="str">
        <f>MIR!G4</f>
        <v>Anual</v>
      </c>
      <c r="K10" s="25" t="str">
        <f>MIR!F4</f>
        <v>Porcentaje</v>
      </c>
      <c r="L10" s="52">
        <f>MIR!I4</f>
        <v>20.100000000000001</v>
      </c>
      <c r="M10" s="38">
        <f>'Formato de reporte'!K4</f>
        <v>0</v>
      </c>
      <c r="N10" s="25" t="str">
        <f>IFERROR(G10/H10,"-")</f>
        <v>-</v>
      </c>
    </row>
    <row r="11" spans="2:14" ht="84">
      <c r="B11" s="23" t="str">
        <f>MIR!C5</f>
        <v>Satisfacción de la población con los servicios públicos básicos de la Ciudad de México, componente de Alumbrado público</v>
      </c>
      <c r="C11" s="24" t="str">
        <f>MIR!B5</f>
        <v>Contribuir a mejorar la percepción de la población sobre los Servicios Básicos que proporciona el Gobierno de la Ciudad de México en su zona norte  en materia de alumbrado público mediante el manejo integral de la Alcaldía de Iztacalco para rehabilitar y dar mantenimiento a la infraestructura pública</v>
      </c>
      <c r="D11" s="24" t="str">
        <f>MIR!A5</f>
        <v>Fin</v>
      </c>
      <c r="E11" s="24" t="str">
        <f>MIR!L5</f>
        <v>Estratégico</v>
      </c>
      <c r="F11" s="24" t="str">
        <f>MIR!E5</f>
        <v>Promedio de las calificaciones otorgadas por los informantes a los servicios públicos básicos en la zona norte de la Ciudad de México en materia de alumbrado público</v>
      </c>
      <c r="G11" s="24">
        <f>'Formato de reporte'!J5</f>
        <v>0</v>
      </c>
      <c r="H11" s="24">
        <f>'Formato de reporte'!K5</f>
        <v>0</v>
      </c>
      <c r="I11" s="25" t="str">
        <f>MIR!H5</f>
        <v>Eficacia</v>
      </c>
      <c r="J11" s="24" t="str">
        <f>MIR!G5</f>
        <v>Anual</v>
      </c>
      <c r="K11" s="25" t="str">
        <f>MIR!F5</f>
        <v>Porcentaje</v>
      </c>
      <c r="L11" s="52">
        <f>MIR!I5</f>
        <v>42.5</v>
      </c>
      <c r="M11" s="25">
        <f>'Formato de reporte'!K5</f>
        <v>0</v>
      </c>
      <c r="N11" s="25" t="str">
        <f>IFERROR(G11/H11,"-")</f>
        <v>-</v>
      </c>
    </row>
    <row r="12" spans="2:14" ht="84">
      <c r="B12" s="23" t="str">
        <f>MIR!C6</f>
        <v>Satisfacción de la población con los servicios públicos básicos de la Ciudad de México, componente de parques y jardines públicos</v>
      </c>
      <c r="C12" s="24" t="str">
        <f>MIR!B6</f>
        <v>Contribuir a mejorar la percepción de la población sobre los Servicios Básicos que proporciona el Gobierno de la Ciudad de México en su zona norte  en materia de parques y jardines públicos mediante el manejo integral de la Alcaldía de Iztacalco para rehabilitar y dar mantenimiento a la infraestructura pública</v>
      </c>
      <c r="D12" s="24" t="str">
        <f>MIR!A6</f>
        <v>Fin</v>
      </c>
      <c r="E12" s="24" t="str">
        <f>MIR!L6</f>
        <v>Estratégico</v>
      </c>
      <c r="F12" s="24" t="str">
        <f>MIR!E6</f>
        <v>Promedio de las calificaciones otorgadas por los informantes a los servicios públicos básicos en la zona norte de la Ciudad de México en materia de parques y jardines públicos</v>
      </c>
      <c r="G12" s="24">
        <f>'Formato de reporte'!J6</f>
        <v>0</v>
      </c>
      <c r="H12" s="24">
        <f>'Formato de reporte'!K6</f>
        <v>0</v>
      </c>
      <c r="I12" s="25" t="str">
        <f>MIR!H6</f>
        <v>Eficacia</v>
      </c>
      <c r="J12" s="24" t="str">
        <f>MIR!G6</f>
        <v>Anual</v>
      </c>
      <c r="K12" s="25" t="str">
        <f>MIR!F6</f>
        <v>Porcentaje</v>
      </c>
      <c r="L12" s="52">
        <f>MIR!I6</f>
        <v>33</v>
      </c>
      <c r="M12" s="25">
        <f>'Formato de reporte'!K6</f>
        <v>0</v>
      </c>
      <c r="N12" s="25" t="str">
        <f t="shared" ref="N12:N17" si="0">IFERROR(G12/H12,"-")</f>
        <v>-</v>
      </c>
    </row>
    <row r="13" spans="2:14" ht="36">
      <c r="B13" s="23" t="str">
        <f>MIR!C7</f>
        <v>Avance en el cumplimiento de las acciones realizadas</v>
      </c>
      <c r="C13" s="24" t="str">
        <f>MIR!B7</f>
        <v>Mejorar las acciones implementadas por la Alcaldía de Iztacalco para la rehabilitación y mantenimiento de la infraestructura pública</v>
      </c>
      <c r="D13" s="24" t="str">
        <f>MIR!A7</f>
        <v xml:space="preserve">Propósito </v>
      </c>
      <c r="E13" s="24" t="str">
        <f>MIR!L7</f>
        <v>Estratégico</v>
      </c>
      <c r="F13" s="24" t="str">
        <f>MIR!E7</f>
        <v xml:space="preserve"> aC1 + bC2 + cC3+dC4 + eC5 + fC6, donde a+b+c +d+e+f=1</v>
      </c>
      <c r="G13" s="24">
        <f>'Formato de reporte'!J7</f>
        <v>0</v>
      </c>
      <c r="H13" s="24">
        <f>'Formato de reporte'!K7</f>
        <v>0</v>
      </c>
      <c r="I13" s="25" t="str">
        <f>MIR!H7</f>
        <v>Eficacia</v>
      </c>
      <c r="J13" s="24" t="str">
        <f>MIR!G7</f>
        <v>Anual</v>
      </c>
      <c r="K13" s="25" t="str">
        <f>MIR!F7</f>
        <v>Puntos porcentuales</v>
      </c>
      <c r="L13" s="52">
        <f>MIR!I7</f>
        <v>98</v>
      </c>
      <c r="M13" s="25">
        <f>'Formato de reporte'!K7</f>
        <v>0</v>
      </c>
      <c r="N13" s="25" t="str">
        <f t="shared" si="0"/>
        <v>-</v>
      </c>
    </row>
    <row r="14" spans="2:14" ht="36">
      <c r="B14" s="23" t="str">
        <f>MIR!C8</f>
        <v>Avance físico - financiero de las acciones de pavimentación y bacheo</v>
      </c>
      <c r="C14" s="24" t="str">
        <f>MIR!B8</f>
        <v>C1. Trabajos de pavimentación y bacheo realizados</v>
      </c>
      <c r="D14" s="24" t="str">
        <f>MIR!A8</f>
        <v>Componente C1</v>
      </c>
      <c r="E14" s="24" t="str">
        <f>MIR!L8</f>
        <v>Eficiencia</v>
      </c>
      <c r="F14" s="24" t="str">
        <f>MIR!E8</f>
        <v>aA1C1 + bA2C1 ; donde a  + b =1</v>
      </c>
      <c r="G14" s="24">
        <f>'Formato de reporte'!J8</f>
        <v>0</v>
      </c>
      <c r="H14" s="24">
        <f>'Formato de reporte'!K8</f>
        <v>0</v>
      </c>
      <c r="I14" s="25" t="str">
        <f>MIR!H8</f>
        <v>Eficiencia</v>
      </c>
      <c r="J14" s="24" t="str">
        <f>MIR!G8</f>
        <v>Trimestral</v>
      </c>
      <c r="K14" s="25" t="str">
        <f>MIR!F8</f>
        <v>Porcentaje</v>
      </c>
      <c r="L14" s="52">
        <f>MIR!I8</f>
        <v>98</v>
      </c>
      <c r="M14" s="25">
        <f>'Formato de reporte'!K8</f>
        <v>0</v>
      </c>
      <c r="N14" s="25" t="str">
        <f t="shared" si="0"/>
        <v>-</v>
      </c>
    </row>
    <row r="15" spans="2:14" ht="36">
      <c r="B15" s="23" t="str">
        <f>MIR!C9</f>
        <v>Avance físico de las acciones de pavimentación y bacheo</v>
      </c>
      <c r="C15" s="24" t="str">
        <f>MIR!B9</f>
        <v>A1C1 Realización de trabajos de pavimentación y bacheo</v>
      </c>
      <c r="D15" s="24" t="str">
        <f>MIR!A9</f>
        <v>Actividad A1C1</v>
      </c>
      <c r="E15" s="24" t="str">
        <f>MIR!L9</f>
        <v>Eficiencia</v>
      </c>
      <c r="F15" s="24" t="str">
        <f>MIR!E9</f>
        <v>(Número de acciones realizadas / Número de acciones programadas en el año )*100</v>
      </c>
      <c r="G15" s="24">
        <f>'Formato de reporte'!J9</f>
        <v>0</v>
      </c>
      <c r="H15" s="24">
        <f>'Formato de reporte'!K9</f>
        <v>0</v>
      </c>
      <c r="I15" s="25" t="str">
        <f>MIR!H9</f>
        <v>Eficiencia</v>
      </c>
      <c r="J15" s="24" t="str">
        <f>MIR!G9</f>
        <v>Trimestral</v>
      </c>
      <c r="K15" s="25" t="str">
        <f>MIR!F9</f>
        <v>Porcentaje</v>
      </c>
      <c r="L15" s="52">
        <f>MIR!I9</f>
        <v>98</v>
      </c>
      <c r="M15" s="25">
        <f>'Formato de reporte'!K9</f>
        <v>0</v>
      </c>
      <c r="N15" s="25" t="str">
        <f t="shared" si="0"/>
        <v>-</v>
      </c>
    </row>
    <row r="16" spans="2:14" ht="24">
      <c r="B16" s="23" t="str">
        <f>MIR!C10</f>
        <v>Avance financiero de las acciones de pavimentación y bacheo</v>
      </c>
      <c r="C16" s="24" t="str">
        <f>MIR!B10</f>
        <v>A2C1 Ejercicio del presupuesto asignado a pavimentación y bacheo</v>
      </c>
      <c r="D16" s="24" t="str">
        <f>MIR!A10</f>
        <v>Actividad A2C1</v>
      </c>
      <c r="E16" s="24" t="str">
        <f>MIR!L10</f>
        <v>Eficiencia</v>
      </c>
      <c r="F16" s="24" t="str">
        <f>MIR!E10</f>
        <v>(Presupuesto devengado / Presupuesto asignado)*100</v>
      </c>
      <c r="G16" s="24">
        <f>'Formato de reporte'!J10</f>
        <v>0</v>
      </c>
      <c r="H16" s="24">
        <f>'Formato de reporte'!K10</f>
        <v>0</v>
      </c>
      <c r="I16" s="25" t="str">
        <f>MIR!H10</f>
        <v>Eficiencia</v>
      </c>
      <c r="J16" s="24" t="str">
        <f>MIR!G10</f>
        <v>Trimestral</v>
      </c>
      <c r="K16" s="25" t="str">
        <f>MIR!F10</f>
        <v>Porcentaje</v>
      </c>
      <c r="L16" s="52">
        <f>MIR!I10</f>
        <v>98</v>
      </c>
      <c r="M16" s="25">
        <f>'Formato de reporte'!K10</f>
        <v>0</v>
      </c>
      <c r="N16" s="25" t="str">
        <f t="shared" si="0"/>
        <v>-</v>
      </c>
    </row>
    <row r="17" spans="2:14" ht="36">
      <c r="B17" s="23" t="str">
        <f>MIR!C11</f>
        <v>Avance físico - financiero de las acciones realizados por el reemplazo de luminarias</v>
      </c>
      <c r="C17" s="24" t="str">
        <f>MIR!B11</f>
        <v>C2. Luminarias reemplazadas</v>
      </c>
      <c r="D17" s="24" t="str">
        <f>MIR!A11</f>
        <v>Componente C2</v>
      </c>
      <c r="E17" s="24" t="str">
        <f>MIR!L11</f>
        <v>Eficiencia</v>
      </c>
      <c r="F17" s="24" t="str">
        <f>MIR!E11</f>
        <v>aA1C1 + bA2C1 ; donde a  + b =1</v>
      </c>
      <c r="G17" s="24">
        <f>'Formato de reporte'!J11</f>
        <v>0</v>
      </c>
      <c r="H17" s="24">
        <f>'Formato de reporte'!K11</f>
        <v>0</v>
      </c>
      <c r="I17" s="25" t="str">
        <f>MIR!H11</f>
        <v>Eficiencia</v>
      </c>
      <c r="J17" s="24" t="str">
        <f>MIR!G11</f>
        <v>Trimestral</v>
      </c>
      <c r="K17" s="25" t="str">
        <f>MIR!F11</f>
        <v>Porcentaje</v>
      </c>
      <c r="L17" s="27">
        <f>MIR!I11</f>
        <v>98</v>
      </c>
      <c r="M17" s="25">
        <f>'Formato de reporte'!K11</f>
        <v>0</v>
      </c>
      <c r="N17" s="25" t="str">
        <f t="shared" si="0"/>
        <v>-</v>
      </c>
    </row>
    <row r="18" spans="2:14" ht="36">
      <c r="B18" s="23" t="str">
        <f>MIR!C12</f>
        <v>Avance físico del reemplazo de luminarias</v>
      </c>
      <c r="C18" s="24" t="str">
        <f>MIR!B12</f>
        <v>A1C2 Reemplazo de luminarias</v>
      </c>
      <c r="D18" s="24" t="str">
        <f>MIR!A12</f>
        <v>Actividad A1C2</v>
      </c>
      <c r="E18" s="24" t="str">
        <f>MIR!L12</f>
        <v>Eficiencia</v>
      </c>
      <c r="F18" s="24" t="str">
        <f>MIR!E12</f>
        <v>(Número de acciones realizadas / Número de acciones programadas en el año )*100</v>
      </c>
      <c r="G18" s="24">
        <f>'Formato de reporte'!J12</f>
        <v>0</v>
      </c>
      <c r="H18" s="24">
        <f>'Formato de reporte'!K12</f>
        <v>0</v>
      </c>
      <c r="I18" s="25" t="str">
        <f>MIR!H12</f>
        <v>Eficiencia</v>
      </c>
      <c r="J18" s="24" t="str">
        <f>MIR!G12</f>
        <v>Trimestral</v>
      </c>
      <c r="K18" s="25" t="str">
        <f>MIR!F12</f>
        <v>Porcentaje</v>
      </c>
      <c r="L18" s="27">
        <f>MIR!I12</f>
        <v>98</v>
      </c>
      <c r="M18" s="25">
        <f>'Formato de reporte'!K12</f>
        <v>0</v>
      </c>
      <c r="N18" s="25" t="str">
        <f t="shared" ref="N18:N24" si="1">IFERROR(G18/H18,"-")</f>
        <v>-</v>
      </c>
    </row>
    <row r="19" spans="2:14" ht="24">
      <c r="B19" s="23" t="str">
        <f>MIR!C13</f>
        <v>Avance financiero por el reemplazo de luminarias</v>
      </c>
      <c r="C19" s="24" t="str">
        <f>MIR!B13</f>
        <v>A2C2 Ejercicio del presupuesto asignado al reemplazo de luminarias</v>
      </c>
      <c r="D19" s="24" t="str">
        <f>MIR!A13</f>
        <v>Actividad A2C2</v>
      </c>
      <c r="E19" s="24" t="str">
        <f>MIR!L13</f>
        <v>Eficiencia</v>
      </c>
      <c r="F19" s="24" t="str">
        <f>MIR!E13</f>
        <v>(Presupuesto devengado / Presupuesto asignado)*100</v>
      </c>
      <c r="G19" s="24">
        <f>'Formato de reporte'!J13</f>
        <v>0</v>
      </c>
      <c r="H19" s="24">
        <f>'Formato de reporte'!K13</f>
        <v>0</v>
      </c>
      <c r="I19" s="25" t="str">
        <f>MIR!H13</f>
        <v>Eficiencia</v>
      </c>
      <c r="J19" s="24" t="str">
        <f>MIR!G13</f>
        <v>Trimestral</v>
      </c>
      <c r="K19" s="25" t="str">
        <f>MIR!F13</f>
        <v>Porcentaje</v>
      </c>
      <c r="L19" s="52">
        <f>MIR!I13</f>
        <v>98</v>
      </c>
      <c r="M19" s="25">
        <f>'Formato de reporte'!K13</f>
        <v>0</v>
      </c>
      <c r="N19" s="25" t="str">
        <f t="shared" si="1"/>
        <v>-</v>
      </c>
    </row>
    <row r="20" spans="2:14" ht="36">
      <c r="B20" s="23" t="str">
        <f>MIR!C14</f>
        <v>Avance físico - financiero de las acciones de balizado de vías secundarias</v>
      </c>
      <c r="C20" s="24" t="str">
        <f>MIR!B14</f>
        <v>C3. Trabajos de balizado de vías secundarias realizados</v>
      </c>
      <c r="D20" s="24" t="str">
        <f>MIR!A14</f>
        <v>Componente C3</v>
      </c>
      <c r="E20" s="24" t="str">
        <f>MIR!L14</f>
        <v>Eficiencia</v>
      </c>
      <c r="F20" s="24" t="str">
        <f>MIR!E14</f>
        <v>aA1C1 + bA2C1 ; donde a  + b =1</v>
      </c>
      <c r="G20" s="24">
        <f>'Formato de reporte'!J14</f>
        <v>0</v>
      </c>
      <c r="H20" s="24">
        <f>'Formato de reporte'!K14</f>
        <v>0</v>
      </c>
      <c r="I20" s="25" t="str">
        <f>MIR!H14</f>
        <v>Eficiencia</v>
      </c>
      <c r="J20" s="24" t="str">
        <f>MIR!G14</f>
        <v>Trimestral</v>
      </c>
      <c r="K20" s="25" t="str">
        <f>MIR!F14</f>
        <v>Porcentaje</v>
      </c>
      <c r="L20" s="52">
        <f>MIR!I14</f>
        <v>98</v>
      </c>
      <c r="M20" s="25">
        <f>'Formato de reporte'!K14</f>
        <v>0</v>
      </c>
      <c r="N20" s="25" t="str">
        <f t="shared" si="1"/>
        <v>-</v>
      </c>
    </row>
    <row r="21" spans="2:14" ht="36">
      <c r="B21" s="23" t="str">
        <f>MIR!C15</f>
        <v>Avance físico de las acciones de balizado de vías secundarias</v>
      </c>
      <c r="C21" s="24" t="str">
        <f>MIR!B15</f>
        <v>A1C3 Realización de trabajos de balizado de vías secundarias</v>
      </c>
      <c r="D21" s="24" t="str">
        <f>MIR!A15</f>
        <v>Actividad A1C3</v>
      </c>
      <c r="E21" s="24" t="str">
        <f>MIR!L15</f>
        <v>Eficiencia</v>
      </c>
      <c r="F21" s="24" t="str">
        <f>MIR!E15</f>
        <v>(Número de acciones realizadas / Número de acciones programadas en el año )*100</v>
      </c>
      <c r="G21" s="24">
        <f>'Formato de reporte'!J15</f>
        <v>0</v>
      </c>
      <c r="H21" s="24">
        <f>'Formato de reporte'!K15</f>
        <v>0</v>
      </c>
      <c r="I21" s="25" t="str">
        <f>MIR!H15</f>
        <v>Eficiencia</v>
      </c>
      <c r="J21" s="24" t="str">
        <f>MIR!G15</f>
        <v>Trimestral</v>
      </c>
      <c r="K21" s="25" t="str">
        <f>MIR!F15</f>
        <v>Porcentaje</v>
      </c>
      <c r="L21" s="52">
        <f>MIR!I15</f>
        <v>98</v>
      </c>
      <c r="M21" s="25">
        <f>'Formato de reporte'!K15</f>
        <v>0</v>
      </c>
      <c r="N21" s="25" t="str">
        <f t="shared" si="1"/>
        <v>-</v>
      </c>
    </row>
    <row r="22" spans="2:14" ht="24">
      <c r="B22" s="23" t="str">
        <f>MIR!C16</f>
        <v>Avance financiero de las acciones de balizado de vías secundarias</v>
      </c>
      <c r="C22" s="24" t="str">
        <f>MIR!B16</f>
        <v>A2C3 Ejercicio del presupuesto asignado a balizado de vías secundarias</v>
      </c>
      <c r="D22" s="24" t="str">
        <f>MIR!A16</f>
        <v>Actividad A2C3</v>
      </c>
      <c r="E22" s="24" t="str">
        <f>MIR!L16</f>
        <v>Eficiencia</v>
      </c>
      <c r="F22" s="24" t="str">
        <f>MIR!E16</f>
        <v>(Presupuesto devengado / Presupuesto asignado)*100</v>
      </c>
      <c r="G22" s="24">
        <f>'Formato de reporte'!J16</f>
        <v>0</v>
      </c>
      <c r="H22" s="24">
        <f>'Formato de reporte'!K16</f>
        <v>0</v>
      </c>
      <c r="I22" s="25" t="str">
        <f>MIR!H16</f>
        <v>Eficiencia</v>
      </c>
      <c r="J22" s="24" t="str">
        <f>MIR!G16</f>
        <v>Trimestral</v>
      </c>
      <c r="K22" s="25" t="str">
        <f>MIR!F16</f>
        <v>Porcentaje</v>
      </c>
      <c r="L22" s="52">
        <f>MIR!I16</f>
        <v>98</v>
      </c>
      <c r="M22" s="25">
        <f>'Formato de reporte'!K16</f>
        <v>0</v>
      </c>
      <c r="N22" s="25" t="str">
        <f t="shared" si="1"/>
        <v>-</v>
      </c>
    </row>
    <row r="23" spans="2:14" ht="36">
      <c r="B23" s="23" t="str">
        <f>MIR!C17</f>
        <v>Avance físico - financiero de las acciones de remodelación de edificios públicos</v>
      </c>
      <c r="C23" s="24" t="str">
        <f>MIR!B17</f>
        <v>C4. Trabajos de remodelación de edificios públicos realizados</v>
      </c>
      <c r="D23" s="24" t="str">
        <f>MIR!A17</f>
        <v>Componente C4</v>
      </c>
      <c r="E23" s="24" t="str">
        <f>MIR!L17</f>
        <v>Eficiencia</v>
      </c>
      <c r="F23" s="24" t="str">
        <f>MIR!E17</f>
        <v>aA1C1 + bA2C1 ; donde a  + b =1</v>
      </c>
      <c r="G23" s="24">
        <f>'Formato de reporte'!J17</f>
        <v>0</v>
      </c>
      <c r="H23" s="24">
        <f>'Formato de reporte'!K17</f>
        <v>0</v>
      </c>
      <c r="I23" s="25" t="str">
        <f>MIR!H17</f>
        <v>Eficiencia</v>
      </c>
      <c r="J23" s="24" t="str">
        <f>MIR!G17</f>
        <v>Trimestral</v>
      </c>
      <c r="K23" s="25" t="str">
        <f>MIR!F17</f>
        <v>Porcentaje</v>
      </c>
      <c r="L23" s="52">
        <f>MIR!I17</f>
        <v>98</v>
      </c>
      <c r="M23" s="25">
        <f>'Formato de reporte'!K17</f>
        <v>0</v>
      </c>
      <c r="N23" s="25" t="str">
        <f t="shared" si="1"/>
        <v>-</v>
      </c>
    </row>
    <row r="24" spans="2:14" ht="36">
      <c r="B24" s="23" t="str">
        <f>MIR!C18</f>
        <v>Avance físico de las acciones de remodelación de edificios públicos</v>
      </c>
      <c r="C24" s="24" t="str">
        <f>MIR!B18</f>
        <v>A1C4 Realización de trabajos de remodelación de edificios públicos</v>
      </c>
      <c r="D24" s="24" t="str">
        <f>MIR!A18</f>
        <v>Actividad A1C4</v>
      </c>
      <c r="E24" s="24" t="str">
        <f>MIR!L18</f>
        <v>Eficiencia</v>
      </c>
      <c r="F24" s="24" t="str">
        <f>MIR!E18</f>
        <v>(Número de acciones realizadas / Número de acciones programadas en el año )*100</v>
      </c>
      <c r="G24" s="24">
        <f>'Formato de reporte'!J18</f>
        <v>0</v>
      </c>
      <c r="H24" s="24">
        <f>'Formato de reporte'!K18</f>
        <v>0</v>
      </c>
      <c r="I24" s="25" t="str">
        <f>MIR!H18</f>
        <v>Eficiencia</v>
      </c>
      <c r="J24" s="24" t="str">
        <f>MIR!G18</f>
        <v>Trimestral</v>
      </c>
      <c r="K24" s="25" t="str">
        <f>MIR!F18</f>
        <v>Porcentaje</v>
      </c>
      <c r="L24" s="52">
        <f>MIR!I18</f>
        <v>98</v>
      </c>
      <c r="M24" s="25">
        <f>'Formato de reporte'!K18</f>
        <v>0</v>
      </c>
      <c r="N24" s="25" t="str">
        <f t="shared" si="1"/>
        <v>-</v>
      </c>
    </row>
    <row r="25" spans="2:14" ht="36">
      <c r="B25" s="23" t="str">
        <f>MIR!C19</f>
        <v>Avance financiero de las acciones de remodelación de edificios públicos</v>
      </c>
      <c r="C25" s="24" t="str">
        <f>MIR!B19</f>
        <v>A2C4 Ejercicio del presupuesto asignado a remodelación de edificios públicos</v>
      </c>
      <c r="D25" s="24" t="str">
        <f>MIR!A19</f>
        <v>Actividad A2C4</v>
      </c>
      <c r="E25" s="24" t="str">
        <f>MIR!L19</f>
        <v>Eficiencia</v>
      </c>
      <c r="F25" s="24" t="str">
        <f>MIR!E19</f>
        <v>(Presupuesto devengado / Presupuesto asignado)*100</v>
      </c>
      <c r="G25" s="24">
        <f>'Formato de reporte'!J19</f>
        <v>0</v>
      </c>
      <c r="H25" s="24">
        <f>'Formato de reporte'!K19</f>
        <v>0</v>
      </c>
      <c r="I25" s="25" t="str">
        <f>MIR!H19</f>
        <v>Eficiencia</v>
      </c>
      <c r="J25" s="24" t="str">
        <f>MIR!G19</f>
        <v>Trimestral</v>
      </c>
      <c r="K25" s="25" t="str">
        <f>MIR!F19</f>
        <v>Porcentaje</v>
      </c>
      <c r="L25" s="52">
        <f>MIR!I19</f>
        <v>98</v>
      </c>
      <c r="M25" s="25">
        <f>'Formato de reporte'!K19</f>
        <v>0</v>
      </c>
      <c r="N25" s="25" t="str">
        <f t="shared" ref="N25:N31" si="2">IFERROR(G25/H25,"-")</f>
        <v>-</v>
      </c>
    </row>
    <row r="26" spans="2:14" ht="36">
      <c r="B26" s="23" t="str">
        <f>MIR!C20</f>
        <v>Avance físico - financiero de las acciones de mantenimiento en edificios públicos</v>
      </c>
      <c r="C26" s="24" t="str">
        <f>MIR!B20</f>
        <v>C5. Trabajos de mantenimiento en edificios públicos realizados</v>
      </c>
      <c r="D26" s="24" t="str">
        <f>MIR!A20</f>
        <v>Componente C5</v>
      </c>
      <c r="E26" s="24" t="str">
        <f>MIR!L20</f>
        <v>Eficiencia</v>
      </c>
      <c r="F26" s="24" t="str">
        <f>MIR!E20</f>
        <v>aA1C1 + bA2C1 ; donde a  + b =1</v>
      </c>
      <c r="G26" s="24">
        <f>'Formato de reporte'!J20</f>
        <v>0</v>
      </c>
      <c r="H26" s="24">
        <f>'Formato de reporte'!K20</f>
        <v>0</v>
      </c>
      <c r="I26" s="25" t="str">
        <f>MIR!H20</f>
        <v>Eficiencia</v>
      </c>
      <c r="J26" s="24" t="str">
        <f>MIR!G20</f>
        <v>Trimestral</v>
      </c>
      <c r="K26" s="25" t="str">
        <f>MIR!F20</f>
        <v>Porcentaje</v>
      </c>
      <c r="L26" s="52">
        <f>MIR!I20</f>
        <v>98</v>
      </c>
      <c r="M26" s="25">
        <f>'Formato de reporte'!K20</f>
        <v>0</v>
      </c>
      <c r="N26" s="25" t="str">
        <f t="shared" si="2"/>
        <v>-</v>
      </c>
    </row>
    <row r="27" spans="2:14" ht="36">
      <c r="B27" s="23" t="str">
        <f>MIR!C21</f>
        <v>Avance físico de las acciones de mantenimiento de edificios públicos</v>
      </c>
      <c r="C27" s="24" t="str">
        <f>MIR!B21</f>
        <v>A1C5 Realización de trabajos de mantenimiento de edificios públicos</v>
      </c>
      <c r="D27" s="24" t="str">
        <f>MIR!A21</f>
        <v>Actividad A1C5</v>
      </c>
      <c r="E27" s="24" t="str">
        <f>MIR!L21</f>
        <v>Eficiencia</v>
      </c>
      <c r="F27" s="24" t="str">
        <f>MIR!E21</f>
        <v>(Número de acciones realizadas / Número de acciones programadas en el año )*100</v>
      </c>
      <c r="G27" s="24">
        <f>'Formato de reporte'!J21</f>
        <v>0</v>
      </c>
      <c r="H27" s="24">
        <f>'Formato de reporte'!K21</f>
        <v>0</v>
      </c>
      <c r="I27" s="25" t="str">
        <f>MIR!H21</f>
        <v>Eficiencia</v>
      </c>
      <c r="J27" s="24" t="str">
        <f>MIR!G21</f>
        <v>Trimestral</v>
      </c>
      <c r="K27" s="25" t="str">
        <f>MIR!F21</f>
        <v>Porcentaje</v>
      </c>
      <c r="L27" s="52">
        <f>MIR!I21</f>
        <v>98</v>
      </c>
      <c r="M27" s="25">
        <f>'Formato de reporte'!K21</f>
        <v>0</v>
      </c>
      <c r="N27" s="25" t="str">
        <f t="shared" si="2"/>
        <v>-</v>
      </c>
    </row>
    <row r="28" spans="2:14" ht="36">
      <c r="B28" s="23" t="str">
        <f>MIR!C22</f>
        <v>Avance financiero de las acciones de mantenimiento en edificios públicos</v>
      </c>
      <c r="C28" s="24" t="str">
        <f>MIR!B22</f>
        <v>A2C5 Ejercicio del presupuesto asignado a mantenimiento en edificios públicos</v>
      </c>
      <c r="D28" s="24" t="str">
        <f>MIR!A22</f>
        <v>Actividad A2C5</v>
      </c>
      <c r="E28" s="24" t="str">
        <f>MIR!L22</f>
        <v>Eficiencia</v>
      </c>
      <c r="F28" s="24" t="str">
        <f>MIR!E22</f>
        <v>(Presupuesto devengado / Presupuesto asignado)*100</v>
      </c>
      <c r="G28" s="24">
        <f>'Formato de reporte'!J22</f>
        <v>0</v>
      </c>
      <c r="H28" s="24">
        <f>'Formato de reporte'!K22</f>
        <v>0</v>
      </c>
      <c r="I28" s="25" t="str">
        <f>MIR!H22</f>
        <v>Eficiencia</v>
      </c>
      <c r="J28" s="24" t="str">
        <f>MIR!G22</f>
        <v>Trimestral</v>
      </c>
      <c r="K28" s="25" t="str">
        <f>MIR!F22</f>
        <v>Porcentaje</v>
      </c>
      <c r="L28" s="52">
        <f>MIR!I22</f>
        <v>98</v>
      </c>
      <c r="M28" s="25">
        <f>'Formato de reporte'!K22</f>
        <v>0</v>
      </c>
      <c r="N28" s="25" t="str">
        <f t="shared" si="2"/>
        <v>-</v>
      </c>
    </row>
    <row r="29" spans="2:14" ht="36">
      <c r="B29" s="23" t="str">
        <f>MIR!C23</f>
        <v>Avance físico - financiero de las acciones de mantenimiento del Panteón San José</v>
      </c>
      <c r="C29" s="24" t="str">
        <f>MIR!B23</f>
        <v>C6. Trabajos de mantenimiento del Panteón San José realizados</v>
      </c>
      <c r="D29" s="24" t="str">
        <f>MIR!A23</f>
        <v>Componente C6</v>
      </c>
      <c r="E29" s="24" t="str">
        <f>MIR!L23</f>
        <v>Eficiencia</v>
      </c>
      <c r="F29" s="24" t="str">
        <f>MIR!E23</f>
        <v>aA1C1 + bA2C1 ; donde a  + b =1</v>
      </c>
      <c r="G29" s="24">
        <f>'Formato de reporte'!J23</f>
        <v>0</v>
      </c>
      <c r="H29" s="24">
        <f>'Formato de reporte'!K23</f>
        <v>0</v>
      </c>
      <c r="I29" s="25" t="str">
        <f>MIR!H23</f>
        <v>Eficiencia</v>
      </c>
      <c r="J29" s="24" t="str">
        <f>MIR!G23</f>
        <v>Trimestral</v>
      </c>
      <c r="K29" s="25" t="str">
        <f>MIR!F23</f>
        <v>Porcentaje</v>
      </c>
      <c r="L29" s="52">
        <f>MIR!I23</f>
        <v>98</v>
      </c>
      <c r="M29" s="25">
        <f>'Formato de reporte'!K23</f>
        <v>0</v>
      </c>
      <c r="N29" s="25" t="str">
        <f t="shared" si="2"/>
        <v>-</v>
      </c>
    </row>
    <row r="30" spans="2:14" ht="36">
      <c r="B30" s="23" t="str">
        <f>MIR!C24</f>
        <v>Avance físico de las acciones de mantenimiento del Panteón San José</v>
      </c>
      <c r="C30" s="24" t="str">
        <f>MIR!B24</f>
        <v>A1C6 Realización de trabajos de mantenimiento del Panteón San José</v>
      </c>
      <c r="D30" s="24" t="str">
        <f>MIR!A24</f>
        <v>Actividad A1C6</v>
      </c>
      <c r="E30" s="24" t="str">
        <f>MIR!L24</f>
        <v>Eficiencia</v>
      </c>
      <c r="F30" s="24" t="str">
        <f>MIR!E24</f>
        <v>(Número de acciones realizadas / Número de acciones programadas en el año )*100</v>
      </c>
      <c r="G30" s="24">
        <f>'Formato de reporte'!J24</f>
        <v>0</v>
      </c>
      <c r="H30" s="24">
        <f>'Formato de reporte'!K24</f>
        <v>0</v>
      </c>
      <c r="I30" s="25" t="str">
        <f>MIR!H24</f>
        <v>Eficiencia</v>
      </c>
      <c r="J30" s="24" t="str">
        <f>MIR!G24</f>
        <v>Trimestral</v>
      </c>
      <c r="K30" s="25" t="str">
        <f>MIR!F24</f>
        <v>Porcentaje</v>
      </c>
      <c r="L30" s="52">
        <f>MIR!I24</f>
        <v>98</v>
      </c>
      <c r="M30" s="25">
        <f>'Formato de reporte'!K24</f>
        <v>0</v>
      </c>
      <c r="N30" s="25" t="str">
        <f t="shared" si="2"/>
        <v>-</v>
      </c>
    </row>
    <row r="31" spans="2:14" ht="36">
      <c r="B31" s="23" t="str">
        <f>MIR!C25</f>
        <v>Avance financiero de las acciones de mantenimiento del Panteón San José</v>
      </c>
      <c r="C31" s="24" t="str">
        <f>MIR!B25</f>
        <v>A2C6 Ejercicio del presupuesto asignado a mantenimiento del Panteón San José</v>
      </c>
      <c r="D31" s="24" t="str">
        <f>MIR!A25</f>
        <v>Actividad A2C6</v>
      </c>
      <c r="E31" s="24" t="str">
        <f>MIR!L25</f>
        <v>Eficiencia</v>
      </c>
      <c r="F31" s="24" t="str">
        <f>MIR!E25</f>
        <v>(Presupuesto devengado / Presupuesto asignado)*100</v>
      </c>
      <c r="G31" s="24">
        <f>'Formato de reporte'!J25</f>
        <v>0</v>
      </c>
      <c r="H31" s="24">
        <f>'Formato de reporte'!K25</f>
        <v>0</v>
      </c>
      <c r="I31" s="25" t="str">
        <f>MIR!H25</f>
        <v>Eficiencia</v>
      </c>
      <c r="J31" s="24" t="str">
        <f>MIR!G25</f>
        <v>Trimestral</v>
      </c>
      <c r="K31" s="25" t="str">
        <f>MIR!F25</f>
        <v>Porcentaje</v>
      </c>
      <c r="L31" s="52">
        <f>MIR!I25</f>
        <v>98</v>
      </c>
      <c r="M31" s="25">
        <f>'Formato de reporte'!K25</f>
        <v>0</v>
      </c>
      <c r="N31" s="25" t="str">
        <f t="shared" si="2"/>
        <v>-</v>
      </c>
    </row>
  </sheetData>
  <mergeCells count="7">
    <mergeCell ref="B7:C7"/>
    <mergeCell ref="D7:N7"/>
    <mergeCell ref="B2:N2"/>
    <mergeCell ref="B4:C4"/>
    <mergeCell ref="D4:N4"/>
    <mergeCell ref="B5:C5"/>
    <mergeCell ref="D5:N5"/>
  </mergeCells>
  <conditionalFormatting sqref="B7 B5 D5 D7">
    <cfRule type="cellIs" dxfId="2" priority="1" stopIfTrue="1" operator="equal">
      <formula>"VAYA A LA HOJA INICIO Y SELECIONE EL PERIODO CORRESPONDIENTE A ESTE INFORME"</formula>
    </cfRule>
  </conditionalFormatting>
  <pageMargins left="0.70866141732283472" right="0.70866141732283472" top="0.74803149606299213" bottom="0.74803149606299213" header="0.31496062992125984" footer="0.31496062992125984"/>
  <pageSetup paperSize="5" scale="58" fitToHeight="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40315-67F5-4539-9566-E779C6C6C956}">
  <sheetPr>
    <pageSetUpPr fitToPage="1"/>
  </sheetPr>
  <dimension ref="B2:N31"/>
  <sheetViews>
    <sheetView workbookViewId="0"/>
  </sheetViews>
  <sheetFormatPr baseColWidth="10" defaultColWidth="8.7109375" defaultRowHeight="13.5"/>
  <cols>
    <col min="1" max="1" width="2.140625" style="15" customWidth="1"/>
    <col min="2" max="2" width="26" style="15" customWidth="1"/>
    <col min="3" max="3" width="36.85546875" style="15" customWidth="1"/>
    <col min="4" max="4" width="25.28515625" style="15" customWidth="1"/>
    <col min="5" max="5" width="19" style="26" customWidth="1"/>
    <col min="6" max="6" width="27.28515625" style="26" customWidth="1"/>
    <col min="7" max="11" width="17.7109375" style="26" customWidth="1"/>
    <col min="12" max="14" width="17.7109375" style="15" customWidth="1"/>
    <col min="15" max="15" width="3.28515625" style="15" customWidth="1"/>
    <col min="16" max="16384" width="8.7109375" style="15"/>
  </cols>
  <sheetData>
    <row r="2" spans="2:14" ht="15">
      <c r="B2" s="77" t="s">
        <v>25</v>
      </c>
      <c r="C2" s="77"/>
      <c r="D2" s="77"/>
      <c r="E2" s="77"/>
      <c r="F2" s="77"/>
      <c r="G2" s="77"/>
      <c r="H2" s="77"/>
      <c r="I2" s="77"/>
      <c r="J2" s="77"/>
      <c r="K2" s="77"/>
      <c r="L2" s="77"/>
      <c r="M2" s="77"/>
      <c r="N2" s="77"/>
    </row>
    <row r="3" spans="2:14">
      <c r="B3" s="16"/>
      <c r="C3" s="16"/>
      <c r="D3" s="16"/>
      <c r="E3" s="16"/>
      <c r="F3" s="16"/>
      <c r="G3" s="16"/>
      <c r="H3" s="16"/>
      <c r="I3" s="16"/>
      <c r="J3" s="16"/>
      <c r="K3" s="16"/>
      <c r="L3" s="16"/>
      <c r="M3" s="16"/>
      <c r="N3" s="17"/>
    </row>
    <row r="4" spans="2:14" s="18" customFormat="1">
      <c r="B4" s="78" t="s">
        <v>26</v>
      </c>
      <c r="C4" s="79"/>
      <c r="D4" s="73"/>
      <c r="E4" s="73"/>
      <c r="F4" s="73"/>
      <c r="G4" s="73"/>
      <c r="H4" s="73"/>
      <c r="I4" s="73"/>
      <c r="J4" s="73"/>
      <c r="K4" s="73"/>
      <c r="L4" s="73"/>
      <c r="M4" s="73"/>
      <c r="N4" s="73"/>
    </row>
    <row r="5" spans="2:14" s="18" customFormat="1">
      <c r="B5" s="73" t="s">
        <v>27</v>
      </c>
      <c r="C5" s="73"/>
      <c r="D5" s="78" t="s">
        <v>60</v>
      </c>
      <c r="E5" s="79"/>
      <c r="F5" s="79"/>
      <c r="G5" s="79"/>
      <c r="H5" s="79"/>
      <c r="I5" s="79"/>
      <c r="J5" s="79"/>
      <c r="K5" s="79"/>
      <c r="L5" s="79"/>
      <c r="M5" s="79"/>
      <c r="N5" s="80"/>
    </row>
    <row r="6" spans="2:14" s="18" customFormat="1">
      <c r="B6" s="19"/>
      <c r="C6" s="19"/>
      <c r="D6" s="19"/>
      <c r="E6" s="19"/>
      <c r="F6" s="19"/>
      <c r="G6" s="19"/>
      <c r="H6" s="19"/>
      <c r="I6" s="19"/>
      <c r="J6" s="19"/>
      <c r="K6" s="19"/>
      <c r="L6" s="19"/>
      <c r="M6" s="19"/>
      <c r="N6" s="20"/>
    </row>
    <row r="7" spans="2:14" s="18" customFormat="1">
      <c r="B7" s="73" t="s">
        <v>28</v>
      </c>
      <c r="C7" s="73"/>
      <c r="D7" s="74" t="str">
        <f>MIR!A2</f>
        <v>K016 Rehabilitación y Mantenimiento de Infraestructura Pública</v>
      </c>
      <c r="E7" s="75"/>
      <c r="F7" s="75"/>
      <c r="G7" s="75"/>
      <c r="H7" s="75"/>
      <c r="I7" s="75"/>
      <c r="J7" s="75"/>
      <c r="K7" s="75"/>
      <c r="L7" s="75"/>
      <c r="M7" s="75"/>
      <c r="N7" s="76"/>
    </row>
    <row r="8" spans="2:14">
      <c r="B8" s="21"/>
      <c r="C8" s="21"/>
      <c r="D8" s="21"/>
      <c r="E8" s="21"/>
      <c r="F8" s="21"/>
      <c r="G8" s="21"/>
      <c r="H8" s="21"/>
      <c r="I8" s="21"/>
      <c r="J8" s="21"/>
      <c r="K8" s="21"/>
      <c r="L8" s="16"/>
      <c r="M8" s="16"/>
      <c r="N8" s="17"/>
    </row>
    <row r="9" spans="2:14" ht="24">
      <c r="B9" s="22" t="s">
        <v>29</v>
      </c>
      <c r="C9" s="22" t="s">
        <v>1</v>
      </c>
      <c r="D9" s="22" t="s">
        <v>30</v>
      </c>
      <c r="E9" s="22" t="s">
        <v>10</v>
      </c>
      <c r="F9" s="22" t="s">
        <v>31</v>
      </c>
      <c r="G9" s="22" t="s">
        <v>8</v>
      </c>
      <c r="H9" s="22" t="s">
        <v>9</v>
      </c>
      <c r="I9" s="22" t="s">
        <v>32</v>
      </c>
      <c r="J9" s="22" t="s">
        <v>33</v>
      </c>
      <c r="K9" s="22" t="s">
        <v>5</v>
      </c>
      <c r="L9" s="22" t="s">
        <v>34</v>
      </c>
      <c r="M9" s="22" t="s">
        <v>35</v>
      </c>
      <c r="N9" s="22" t="s">
        <v>36</v>
      </c>
    </row>
    <row r="10" spans="2:14" ht="84">
      <c r="B10" s="23" t="str">
        <f>MIR!C4</f>
        <v>Satisfacción de la población con los servicios públicos básicos de la Ciudad de México, componente de Calles y Avenidas</v>
      </c>
      <c r="C10" s="24" t="str">
        <f>MIR!B4</f>
        <v>Contribuir a mejorar la percepción de la población sobre los Servicios Básicos que proporciona el Gobierno de la Ciudad de México en su zona norte  en materia de Calles y avenidas mediante el manejo integral de la Alcaldía de Iztacalco para rehabilitar y dar mantenimiento a la infraestructura pública</v>
      </c>
      <c r="D10" s="24" t="str">
        <f>MIR!A4</f>
        <v>Fin</v>
      </c>
      <c r="E10" s="24" t="str">
        <f>MIR!L4</f>
        <v>Estratégico</v>
      </c>
      <c r="F10" s="24" t="str">
        <f>MIR!E4</f>
        <v>Promedio de las calificaciones otorgadas por los informantes a los servicios públicos básicos en la zona norte de la Ciudad de México en materia de  calles y avenidas</v>
      </c>
      <c r="G10" s="36">
        <f>Calculos!L4</f>
        <v>0</v>
      </c>
      <c r="H10" s="36">
        <f>Calculos!M4</f>
        <v>0</v>
      </c>
      <c r="I10" s="25" t="str">
        <f>MIR!H4</f>
        <v>Eficacia</v>
      </c>
      <c r="J10" s="24" t="str">
        <f>MIR!G4</f>
        <v>Anual</v>
      </c>
      <c r="K10" s="25" t="str">
        <f>MIR!F4</f>
        <v>Porcentaje</v>
      </c>
      <c r="L10" s="52">
        <f>MIR!I4</f>
        <v>20.100000000000001</v>
      </c>
      <c r="M10" s="38">
        <f>'Formato de reporte'!M4</f>
        <v>0</v>
      </c>
      <c r="N10" s="25" t="str">
        <f>IFERROR(G10/H10,"-")</f>
        <v>-</v>
      </c>
    </row>
    <row r="11" spans="2:14" ht="84">
      <c r="B11" s="23" t="str">
        <f>MIR!C5</f>
        <v>Satisfacción de la población con los servicios públicos básicos de la Ciudad de México, componente de Alumbrado público</v>
      </c>
      <c r="C11" s="24" t="str">
        <f>MIR!B5</f>
        <v>Contribuir a mejorar la percepción de la población sobre los Servicios Básicos que proporciona el Gobierno de la Ciudad de México en su zona norte  en materia de alumbrado público mediante el manejo integral de la Alcaldía de Iztacalco para rehabilitar y dar mantenimiento a la infraestructura pública</v>
      </c>
      <c r="D11" s="24" t="str">
        <f>MIR!A5</f>
        <v>Fin</v>
      </c>
      <c r="E11" s="24" t="str">
        <f>MIR!L5</f>
        <v>Estratégico</v>
      </c>
      <c r="F11" s="24" t="str">
        <f>MIR!E5</f>
        <v>Promedio de las calificaciones otorgadas por los informantes a los servicios públicos básicos en la zona norte de la Ciudad de México en materia de alumbrado público</v>
      </c>
      <c r="G11" s="36">
        <f>Calculos!L5</f>
        <v>0</v>
      </c>
      <c r="H11" s="36">
        <f>Calculos!M5</f>
        <v>0</v>
      </c>
      <c r="I11" s="25" t="str">
        <f>MIR!H5</f>
        <v>Eficacia</v>
      </c>
      <c r="J11" s="24" t="str">
        <f>MIR!G5</f>
        <v>Anual</v>
      </c>
      <c r="K11" s="25" t="str">
        <f>MIR!F5</f>
        <v>Porcentaje</v>
      </c>
      <c r="L11" s="52">
        <f>MIR!I5</f>
        <v>42.5</v>
      </c>
      <c r="M11" s="39">
        <f>'Formato de reporte'!M5</f>
        <v>0</v>
      </c>
      <c r="N11" s="25" t="str">
        <f t="shared" ref="N11:N17" si="0">IFERROR(G11/H11,"-")</f>
        <v>-</v>
      </c>
    </row>
    <row r="12" spans="2:14" ht="84">
      <c r="B12" s="23" t="str">
        <f>MIR!C6</f>
        <v>Satisfacción de la población con los servicios públicos básicos de la Ciudad de México, componente de parques y jardines públicos</v>
      </c>
      <c r="C12" s="24" t="str">
        <f>MIR!B6</f>
        <v>Contribuir a mejorar la percepción de la población sobre los Servicios Básicos que proporciona el Gobierno de la Ciudad de México en su zona norte  en materia de parques y jardines públicos mediante el manejo integral de la Alcaldía de Iztacalco para rehabilitar y dar mantenimiento a la infraestructura pública</v>
      </c>
      <c r="D12" s="24" t="str">
        <f>MIR!A6</f>
        <v>Fin</v>
      </c>
      <c r="E12" s="24" t="str">
        <f>MIR!L6</f>
        <v>Estratégico</v>
      </c>
      <c r="F12" s="24" t="str">
        <f>MIR!E6</f>
        <v>Promedio de las calificaciones otorgadas por los informantes a los servicios públicos básicos en la zona norte de la Ciudad de México en materia de parques y jardines públicos</v>
      </c>
      <c r="G12" s="36">
        <f>Calculos!L6</f>
        <v>0</v>
      </c>
      <c r="H12" s="36">
        <f>Calculos!M6</f>
        <v>0</v>
      </c>
      <c r="I12" s="25" t="str">
        <f>MIR!H6</f>
        <v>Eficacia</v>
      </c>
      <c r="J12" s="24" t="str">
        <f>MIR!G6</f>
        <v>Anual</v>
      </c>
      <c r="K12" s="25" t="str">
        <f>MIR!F6</f>
        <v>Porcentaje</v>
      </c>
      <c r="L12" s="52">
        <f>MIR!I6</f>
        <v>33</v>
      </c>
      <c r="M12" s="25">
        <f>'Formato de reporte'!M6</f>
        <v>0</v>
      </c>
      <c r="N12" s="25" t="str">
        <f t="shared" si="0"/>
        <v>-</v>
      </c>
    </row>
    <row r="13" spans="2:14" ht="36">
      <c r="B13" s="23" t="str">
        <f>MIR!C7</f>
        <v>Avance en el cumplimiento de las acciones realizadas</v>
      </c>
      <c r="C13" s="24" t="str">
        <f>MIR!B7</f>
        <v>Mejorar las acciones implementadas por la Alcaldía de Iztacalco para la rehabilitación y mantenimiento de la infraestructura pública</v>
      </c>
      <c r="D13" s="24" t="str">
        <f>MIR!A7</f>
        <v xml:space="preserve">Propósito </v>
      </c>
      <c r="E13" s="24" t="str">
        <f>MIR!L7</f>
        <v>Estratégico</v>
      </c>
      <c r="F13" s="24" t="str">
        <f>MIR!E7</f>
        <v xml:space="preserve"> aC1 + bC2 + cC3+dC4 + eC5 + fC6, donde a+b+c +d+e+f=1</v>
      </c>
      <c r="G13" s="36">
        <f>Calculos!L7</f>
        <v>0</v>
      </c>
      <c r="H13" s="36">
        <f>Calculos!M7</f>
        <v>0</v>
      </c>
      <c r="I13" s="25" t="str">
        <f>MIR!H7</f>
        <v>Eficacia</v>
      </c>
      <c r="J13" s="24" t="str">
        <f>MIR!G7</f>
        <v>Anual</v>
      </c>
      <c r="K13" s="25" t="str">
        <f>MIR!F7</f>
        <v>Puntos porcentuales</v>
      </c>
      <c r="L13" s="52">
        <f>MIR!I7</f>
        <v>98</v>
      </c>
      <c r="M13" s="25">
        <f>'Formato de reporte'!M7</f>
        <v>0</v>
      </c>
      <c r="N13" s="25" t="str">
        <f t="shared" si="0"/>
        <v>-</v>
      </c>
    </row>
    <row r="14" spans="2:14" ht="36">
      <c r="B14" s="23" t="str">
        <f>MIR!C8</f>
        <v>Avance físico - financiero de las acciones de pavimentación y bacheo</v>
      </c>
      <c r="C14" s="24" t="str">
        <f>MIR!B8</f>
        <v>C1. Trabajos de pavimentación y bacheo realizados</v>
      </c>
      <c r="D14" s="24" t="str">
        <f>MIR!A8</f>
        <v>Componente C1</v>
      </c>
      <c r="E14" s="24" t="str">
        <f>MIR!L8</f>
        <v>Eficiencia</v>
      </c>
      <c r="F14" s="24" t="str">
        <f>MIR!E8</f>
        <v>aA1C1 + bA2C1 ; donde a  + b =1</v>
      </c>
      <c r="G14" s="36">
        <f>Calculos!L8</f>
        <v>0</v>
      </c>
      <c r="H14" s="36">
        <f>Calculos!M8</f>
        <v>0</v>
      </c>
      <c r="I14" s="25" t="str">
        <f>MIR!H8</f>
        <v>Eficiencia</v>
      </c>
      <c r="J14" s="24" t="str">
        <f>MIR!G8</f>
        <v>Trimestral</v>
      </c>
      <c r="K14" s="25" t="str">
        <f>MIR!F8</f>
        <v>Porcentaje</v>
      </c>
      <c r="L14" s="52">
        <f>MIR!I8</f>
        <v>98</v>
      </c>
      <c r="M14" s="25">
        <f>'Formato de reporte'!M8</f>
        <v>0</v>
      </c>
      <c r="N14" s="25" t="str">
        <f t="shared" si="0"/>
        <v>-</v>
      </c>
    </row>
    <row r="15" spans="2:14" ht="36">
      <c r="B15" s="23" t="str">
        <f>MIR!C9</f>
        <v>Avance físico de las acciones de pavimentación y bacheo</v>
      </c>
      <c r="C15" s="24" t="str">
        <f>MIR!B9</f>
        <v>A1C1 Realización de trabajos de pavimentación y bacheo</v>
      </c>
      <c r="D15" s="24" t="str">
        <f>MIR!A9</f>
        <v>Actividad A1C1</v>
      </c>
      <c r="E15" s="24" t="str">
        <f>MIR!L9</f>
        <v>Eficiencia</v>
      </c>
      <c r="F15" s="24" t="str">
        <f>MIR!E9</f>
        <v>(Número de acciones realizadas / Número de acciones programadas en el año )*100</v>
      </c>
      <c r="G15" s="36">
        <f>Calculos!L9</f>
        <v>0</v>
      </c>
      <c r="H15" s="36">
        <f>Calculos!M9</f>
        <v>0</v>
      </c>
      <c r="I15" s="25" t="str">
        <f>MIR!H9</f>
        <v>Eficiencia</v>
      </c>
      <c r="J15" s="24" t="str">
        <f>MIR!G9</f>
        <v>Trimestral</v>
      </c>
      <c r="K15" s="25" t="str">
        <f>MIR!F9</f>
        <v>Porcentaje</v>
      </c>
      <c r="L15" s="52">
        <f>MIR!I9</f>
        <v>98</v>
      </c>
      <c r="M15" s="25">
        <f>'Formato de reporte'!M9</f>
        <v>0</v>
      </c>
      <c r="N15" s="25" t="str">
        <f t="shared" si="0"/>
        <v>-</v>
      </c>
    </row>
    <row r="16" spans="2:14" ht="24">
      <c r="B16" s="23" t="str">
        <f>MIR!C10</f>
        <v>Avance financiero de las acciones de pavimentación y bacheo</v>
      </c>
      <c r="C16" s="24" t="str">
        <f>MIR!B10</f>
        <v>A2C1 Ejercicio del presupuesto asignado a pavimentación y bacheo</v>
      </c>
      <c r="D16" s="24" t="str">
        <f>MIR!A10</f>
        <v>Actividad A2C1</v>
      </c>
      <c r="E16" s="24" t="str">
        <f>MIR!L10</f>
        <v>Eficiencia</v>
      </c>
      <c r="F16" s="24" t="str">
        <f>MIR!E10</f>
        <v>(Presupuesto devengado / Presupuesto asignado)*100</v>
      </c>
      <c r="G16" s="36">
        <f>Calculos!L10</f>
        <v>0</v>
      </c>
      <c r="H16" s="36">
        <f>Calculos!M10</f>
        <v>0</v>
      </c>
      <c r="I16" s="25" t="str">
        <f>MIR!H10</f>
        <v>Eficiencia</v>
      </c>
      <c r="J16" s="24" t="str">
        <f>MIR!G10</f>
        <v>Trimestral</v>
      </c>
      <c r="K16" s="25" t="str">
        <f>MIR!F10</f>
        <v>Porcentaje</v>
      </c>
      <c r="L16" s="52">
        <f>MIR!I10</f>
        <v>98</v>
      </c>
      <c r="M16" s="25">
        <f>'Formato de reporte'!M10</f>
        <v>0</v>
      </c>
      <c r="N16" s="25" t="str">
        <f t="shared" si="0"/>
        <v>-</v>
      </c>
    </row>
    <row r="17" spans="2:14" ht="36">
      <c r="B17" s="23" t="str">
        <f>MIR!C11</f>
        <v>Avance físico - financiero de las acciones realizados por el reemplazo de luminarias</v>
      </c>
      <c r="C17" s="24" t="str">
        <f>MIR!B11</f>
        <v>C2. Luminarias reemplazadas</v>
      </c>
      <c r="D17" s="24" t="str">
        <f>MIR!A11</f>
        <v>Componente C2</v>
      </c>
      <c r="E17" s="24" t="str">
        <f>MIR!L11</f>
        <v>Eficiencia</v>
      </c>
      <c r="F17" s="24" t="str">
        <f>MIR!E11</f>
        <v>aA1C1 + bA2C1 ; donde a  + b =1</v>
      </c>
      <c r="G17" s="36">
        <f>Calculos!L11</f>
        <v>0</v>
      </c>
      <c r="H17" s="36">
        <f>Calculos!M11</f>
        <v>0</v>
      </c>
      <c r="I17" s="25" t="str">
        <f>MIR!H11</f>
        <v>Eficiencia</v>
      </c>
      <c r="J17" s="24" t="str">
        <f>MIR!G11</f>
        <v>Trimestral</v>
      </c>
      <c r="K17" s="25" t="str">
        <f>MIR!F11</f>
        <v>Porcentaje</v>
      </c>
      <c r="L17" s="27">
        <f>MIR!I11</f>
        <v>98</v>
      </c>
      <c r="M17" s="25">
        <f>'Formato de reporte'!M11</f>
        <v>0</v>
      </c>
      <c r="N17" s="25" t="str">
        <f t="shared" si="0"/>
        <v>-</v>
      </c>
    </row>
    <row r="18" spans="2:14" ht="36">
      <c r="B18" s="23" t="str">
        <f>MIR!C12</f>
        <v>Avance físico del reemplazo de luminarias</v>
      </c>
      <c r="C18" s="24" t="str">
        <f>MIR!B12</f>
        <v>A1C2 Reemplazo de luminarias</v>
      </c>
      <c r="D18" s="24" t="str">
        <f>MIR!A12</f>
        <v>Actividad A1C2</v>
      </c>
      <c r="E18" s="24" t="str">
        <f>MIR!L12</f>
        <v>Eficiencia</v>
      </c>
      <c r="F18" s="24" t="str">
        <f>MIR!E12</f>
        <v>(Número de acciones realizadas / Número de acciones programadas en el año )*100</v>
      </c>
      <c r="G18" s="36">
        <f>Calculos!L12</f>
        <v>0</v>
      </c>
      <c r="H18" s="36">
        <f>Calculos!M12</f>
        <v>0</v>
      </c>
      <c r="I18" s="25" t="str">
        <f>MIR!H12</f>
        <v>Eficiencia</v>
      </c>
      <c r="J18" s="24" t="str">
        <f>MIR!G12</f>
        <v>Trimestral</v>
      </c>
      <c r="K18" s="25" t="str">
        <f>MIR!F12</f>
        <v>Porcentaje</v>
      </c>
      <c r="L18" s="27">
        <f>MIR!I12</f>
        <v>98</v>
      </c>
      <c r="M18" s="25">
        <f>'Formato de reporte'!M12</f>
        <v>0</v>
      </c>
      <c r="N18" s="25" t="str">
        <f t="shared" ref="N18:N24" si="1">IFERROR(G18/H18,"-")</f>
        <v>-</v>
      </c>
    </row>
    <row r="19" spans="2:14" ht="24">
      <c r="B19" s="23" t="str">
        <f>MIR!C13</f>
        <v>Avance financiero por el reemplazo de luminarias</v>
      </c>
      <c r="C19" s="24" t="str">
        <f>MIR!B13</f>
        <v>A2C2 Ejercicio del presupuesto asignado al reemplazo de luminarias</v>
      </c>
      <c r="D19" s="24" t="str">
        <f>MIR!A13</f>
        <v>Actividad A2C2</v>
      </c>
      <c r="E19" s="24" t="str">
        <f>MIR!L13</f>
        <v>Eficiencia</v>
      </c>
      <c r="F19" s="24" t="str">
        <f>MIR!E13</f>
        <v>(Presupuesto devengado / Presupuesto asignado)*100</v>
      </c>
      <c r="G19" s="36">
        <f>Calculos!L13</f>
        <v>0</v>
      </c>
      <c r="H19" s="36">
        <f>Calculos!M13</f>
        <v>0</v>
      </c>
      <c r="I19" s="25" t="str">
        <f>MIR!H13</f>
        <v>Eficiencia</v>
      </c>
      <c r="J19" s="24" t="str">
        <f>MIR!G13</f>
        <v>Trimestral</v>
      </c>
      <c r="K19" s="25" t="str">
        <f>MIR!F13</f>
        <v>Porcentaje</v>
      </c>
      <c r="L19" s="52">
        <f>MIR!I13</f>
        <v>98</v>
      </c>
      <c r="M19" s="25">
        <f>'Formato de reporte'!M13</f>
        <v>0</v>
      </c>
      <c r="N19" s="25" t="str">
        <f t="shared" si="1"/>
        <v>-</v>
      </c>
    </row>
    <row r="20" spans="2:14" ht="36">
      <c r="B20" s="23" t="str">
        <f>MIR!C14</f>
        <v>Avance físico - financiero de las acciones de balizado de vías secundarias</v>
      </c>
      <c r="C20" s="24" t="str">
        <f>MIR!B14</f>
        <v>C3. Trabajos de balizado de vías secundarias realizados</v>
      </c>
      <c r="D20" s="24" t="str">
        <f>MIR!A14</f>
        <v>Componente C3</v>
      </c>
      <c r="E20" s="24" t="str">
        <f>MIR!L14</f>
        <v>Eficiencia</v>
      </c>
      <c r="F20" s="24" t="str">
        <f>MIR!E14</f>
        <v>aA1C1 + bA2C1 ; donde a  + b =1</v>
      </c>
      <c r="G20" s="36">
        <f>Calculos!L14</f>
        <v>0</v>
      </c>
      <c r="H20" s="36">
        <f>Calculos!M14</f>
        <v>0</v>
      </c>
      <c r="I20" s="25" t="str">
        <f>MIR!H14</f>
        <v>Eficiencia</v>
      </c>
      <c r="J20" s="24" t="str">
        <f>MIR!G14</f>
        <v>Trimestral</v>
      </c>
      <c r="K20" s="25" t="str">
        <f>MIR!F14</f>
        <v>Porcentaje</v>
      </c>
      <c r="L20" s="52">
        <f>MIR!I14</f>
        <v>98</v>
      </c>
      <c r="M20" s="25">
        <f>'Formato de reporte'!M14</f>
        <v>0</v>
      </c>
      <c r="N20" s="25" t="str">
        <f t="shared" si="1"/>
        <v>-</v>
      </c>
    </row>
    <row r="21" spans="2:14" ht="36">
      <c r="B21" s="23" t="str">
        <f>MIR!C15</f>
        <v>Avance físico de las acciones de balizado de vías secundarias</v>
      </c>
      <c r="C21" s="24" t="str">
        <f>MIR!B15</f>
        <v>A1C3 Realización de trabajos de balizado de vías secundarias</v>
      </c>
      <c r="D21" s="24" t="str">
        <f>MIR!A15</f>
        <v>Actividad A1C3</v>
      </c>
      <c r="E21" s="24" t="str">
        <f>MIR!L15</f>
        <v>Eficiencia</v>
      </c>
      <c r="F21" s="24" t="str">
        <f>MIR!E15</f>
        <v>(Número de acciones realizadas / Número de acciones programadas en el año )*100</v>
      </c>
      <c r="G21" s="36">
        <f>Calculos!L15</f>
        <v>0</v>
      </c>
      <c r="H21" s="36">
        <f>Calculos!M15</f>
        <v>0</v>
      </c>
      <c r="I21" s="25" t="str">
        <f>MIR!H15</f>
        <v>Eficiencia</v>
      </c>
      <c r="J21" s="24" t="str">
        <f>MIR!G15</f>
        <v>Trimestral</v>
      </c>
      <c r="K21" s="25" t="str">
        <f>MIR!F15</f>
        <v>Porcentaje</v>
      </c>
      <c r="L21" s="52">
        <f>MIR!I15</f>
        <v>98</v>
      </c>
      <c r="M21" s="25">
        <f>'Formato de reporte'!M15</f>
        <v>0</v>
      </c>
      <c r="N21" s="25" t="str">
        <f t="shared" si="1"/>
        <v>-</v>
      </c>
    </row>
    <row r="22" spans="2:14" ht="24">
      <c r="B22" s="23" t="str">
        <f>MIR!C16</f>
        <v>Avance financiero de las acciones de balizado de vías secundarias</v>
      </c>
      <c r="C22" s="24" t="str">
        <f>MIR!B16</f>
        <v>A2C3 Ejercicio del presupuesto asignado a balizado de vías secundarias</v>
      </c>
      <c r="D22" s="24" t="str">
        <f>MIR!A16</f>
        <v>Actividad A2C3</v>
      </c>
      <c r="E22" s="24" t="str">
        <f>MIR!L16</f>
        <v>Eficiencia</v>
      </c>
      <c r="F22" s="24" t="str">
        <f>MIR!E16</f>
        <v>(Presupuesto devengado / Presupuesto asignado)*100</v>
      </c>
      <c r="G22" s="36">
        <f>Calculos!L16</f>
        <v>0</v>
      </c>
      <c r="H22" s="36">
        <f>Calculos!M16</f>
        <v>0</v>
      </c>
      <c r="I22" s="25" t="str">
        <f>MIR!H16</f>
        <v>Eficiencia</v>
      </c>
      <c r="J22" s="24" t="str">
        <f>MIR!G16</f>
        <v>Trimestral</v>
      </c>
      <c r="K22" s="25" t="str">
        <f>MIR!F16</f>
        <v>Porcentaje</v>
      </c>
      <c r="L22" s="52">
        <f>MIR!I16</f>
        <v>98</v>
      </c>
      <c r="M22" s="25">
        <f>'Formato de reporte'!M16</f>
        <v>0</v>
      </c>
      <c r="N22" s="25" t="str">
        <f t="shared" si="1"/>
        <v>-</v>
      </c>
    </row>
    <row r="23" spans="2:14" ht="36">
      <c r="B23" s="23" t="str">
        <f>MIR!C17</f>
        <v>Avance físico - financiero de las acciones de remodelación de edificios públicos</v>
      </c>
      <c r="C23" s="24" t="str">
        <f>MIR!B17</f>
        <v>C4. Trabajos de remodelación de edificios públicos realizados</v>
      </c>
      <c r="D23" s="24" t="str">
        <f>MIR!A17</f>
        <v>Componente C4</v>
      </c>
      <c r="E23" s="24" t="str">
        <f>MIR!L17</f>
        <v>Eficiencia</v>
      </c>
      <c r="F23" s="24" t="str">
        <f>MIR!E17</f>
        <v>aA1C1 + bA2C1 ; donde a  + b =1</v>
      </c>
      <c r="G23" s="36">
        <f>Calculos!L17</f>
        <v>0</v>
      </c>
      <c r="H23" s="36">
        <f>Calculos!M17</f>
        <v>0</v>
      </c>
      <c r="I23" s="25" t="str">
        <f>MIR!H17</f>
        <v>Eficiencia</v>
      </c>
      <c r="J23" s="24" t="str">
        <f>MIR!G17</f>
        <v>Trimestral</v>
      </c>
      <c r="K23" s="25" t="str">
        <f>MIR!F17</f>
        <v>Porcentaje</v>
      </c>
      <c r="L23" s="52">
        <f>MIR!I17</f>
        <v>98</v>
      </c>
      <c r="M23" s="25">
        <f>'Formato de reporte'!M17</f>
        <v>0</v>
      </c>
      <c r="N23" s="25" t="str">
        <f t="shared" si="1"/>
        <v>-</v>
      </c>
    </row>
    <row r="24" spans="2:14" ht="36">
      <c r="B24" s="23" t="str">
        <f>MIR!C18</f>
        <v>Avance físico de las acciones de remodelación de edificios públicos</v>
      </c>
      <c r="C24" s="24" t="str">
        <f>MIR!B18</f>
        <v>A1C4 Realización de trabajos de remodelación de edificios públicos</v>
      </c>
      <c r="D24" s="24" t="str">
        <f>MIR!A18</f>
        <v>Actividad A1C4</v>
      </c>
      <c r="E24" s="24" t="str">
        <f>MIR!L18</f>
        <v>Eficiencia</v>
      </c>
      <c r="F24" s="24" t="str">
        <f>MIR!E18</f>
        <v>(Número de acciones realizadas / Número de acciones programadas en el año )*100</v>
      </c>
      <c r="G24" s="36">
        <f>Calculos!L18</f>
        <v>0</v>
      </c>
      <c r="H24" s="36">
        <f>Calculos!M18</f>
        <v>0</v>
      </c>
      <c r="I24" s="25" t="str">
        <f>MIR!H18</f>
        <v>Eficiencia</v>
      </c>
      <c r="J24" s="24" t="str">
        <f>MIR!G18</f>
        <v>Trimestral</v>
      </c>
      <c r="K24" s="25" t="str">
        <f>MIR!F18</f>
        <v>Porcentaje</v>
      </c>
      <c r="L24" s="52">
        <f>MIR!I18</f>
        <v>98</v>
      </c>
      <c r="M24" s="25">
        <f>'Formato de reporte'!M18</f>
        <v>0</v>
      </c>
      <c r="N24" s="25" t="str">
        <f t="shared" si="1"/>
        <v>-</v>
      </c>
    </row>
    <row r="25" spans="2:14" ht="36">
      <c r="B25" s="23" t="str">
        <f>MIR!C19</f>
        <v>Avance financiero de las acciones de remodelación de edificios públicos</v>
      </c>
      <c r="C25" s="24" t="str">
        <f>MIR!B19</f>
        <v>A2C4 Ejercicio del presupuesto asignado a remodelación de edificios públicos</v>
      </c>
      <c r="D25" s="24" t="str">
        <f>MIR!A19</f>
        <v>Actividad A2C4</v>
      </c>
      <c r="E25" s="24" t="str">
        <f>MIR!L19</f>
        <v>Eficiencia</v>
      </c>
      <c r="F25" s="24" t="str">
        <f>MIR!E19</f>
        <v>(Presupuesto devengado / Presupuesto asignado)*100</v>
      </c>
      <c r="G25" s="36">
        <f>Calculos!L19</f>
        <v>0</v>
      </c>
      <c r="H25" s="36">
        <f>Calculos!M19</f>
        <v>0</v>
      </c>
      <c r="I25" s="25" t="str">
        <f>MIR!H19</f>
        <v>Eficiencia</v>
      </c>
      <c r="J25" s="24" t="str">
        <f>MIR!G19</f>
        <v>Trimestral</v>
      </c>
      <c r="K25" s="25" t="str">
        <f>MIR!F19</f>
        <v>Porcentaje</v>
      </c>
      <c r="L25" s="52">
        <f>MIR!I19</f>
        <v>98</v>
      </c>
      <c r="M25" s="25">
        <f>'Formato de reporte'!M19</f>
        <v>0</v>
      </c>
      <c r="N25" s="25" t="str">
        <f t="shared" ref="N25:N31" si="2">IFERROR(G25/H25,"-")</f>
        <v>-</v>
      </c>
    </row>
    <row r="26" spans="2:14" ht="36">
      <c r="B26" s="23" t="str">
        <f>MIR!C20</f>
        <v>Avance físico - financiero de las acciones de mantenimiento en edificios públicos</v>
      </c>
      <c r="C26" s="24" t="str">
        <f>MIR!B20</f>
        <v>C5. Trabajos de mantenimiento en edificios públicos realizados</v>
      </c>
      <c r="D26" s="24" t="str">
        <f>MIR!A20</f>
        <v>Componente C5</v>
      </c>
      <c r="E26" s="24" t="str">
        <f>MIR!L20</f>
        <v>Eficiencia</v>
      </c>
      <c r="F26" s="24" t="str">
        <f>MIR!E20</f>
        <v>aA1C1 + bA2C1 ; donde a  + b =1</v>
      </c>
      <c r="G26" s="36">
        <f>Calculos!L20</f>
        <v>0</v>
      </c>
      <c r="H26" s="36">
        <f>Calculos!M20</f>
        <v>0</v>
      </c>
      <c r="I26" s="25" t="str">
        <f>MIR!H20</f>
        <v>Eficiencia</v>
      </c>
      <c r="J26" s="24" t="str">
        <f>MIR!G20</f>
        <v>Trimestral</v>
      </c>
      <c r="K26" s="25" t="str">
        <f>MIR!F20</f>
        <v>Porcentaje</v>
      </c>
      <c r="L26" s="52">
        <f>MIR!I20</f>
        <v>98</v>
      </c>
      <c r="M26" s="25">
        <f>'Formato de reporte'!M20</f>
        <v>0</v>
      </c>
      <c r="N26" s="25" t="str">
        <f t="shared" si="2"/>
        <v>-</v>
      </c>
    </row>
    <row r="27" spans="2:14" ht="36">
      <c r="B27" s="23" t="str">
        <f>MIR!C21</f>
        <v>Avance físico de las acciones de mantenimiento de edificios públicos</v>
      </c>
      <c r="C27" s="24" t="str">
        <f>MIR!B21</f>
        <v>A1C5 Realización de trabajos de mantenimiento de edificios públicos</v>
      </c>
      <c r="D27" s="24" t="str">
        <f>MIR!A21</f>
        <v>Actividad A1C5</v>
      </c>
      <c r="E27" s="24" t="str">
        <f>MIR!L21</f>
        <v>Eficiencia</v>
      </c>
      <c r="F27" s="24" t="str">
        <f>MIR!E21</f>
        <v>(Número de acciones realizadas / Número de acciones programadas en el año )*100</v>
      </c>
      <c r="G27" s="36">
        <f>Calculos!L21</f>
        <v>0</v>
      </c>
      <c r="H27" s="36">
        <f>Calculos!M21</f>
        <v>0</v>
      </c>
      <c r="I27" s="25" t="str">
        <f>MIR!H21</f>
        <v>Eficiencia</v>
      </c>
      <c r="J27" s="24" t="str">
        <f>MIR!G21</f>
        <v>Trimestral</v>
      </c>
      <c r="K27" s="25" t="str">
        <f>MIR!F21</f>
        <v>Porcentaje</v>
      </c>
      <c r="L27" s="52">
        <f>MIR!I21</f>
        <v>98</v>
      </c>
      <c r="M27" s="25">
        <f>'Formato de reporte'!M21</f>
        <v>0</v>
      </c>
      <c r="N27" s="25" t="str">
        <f t="shared" si="2"/>
        <v>-</v>
      </c>
    </row>
    <row r="28" spans="2:14" ht="36">
      <c r="B28" s="23" t="str">
        <f>MIR!C22</f>
        <v>Avance financiero de las acciones de mantenimiento en edificios públicos</v>
      </c>
      <c r="C28" s="24" t="str">
        <f>MIR!B22</f>
        <v>A2C5 Ejercicio del presupuesto asignado a mantenimiento en edificios públicos</v>
      </c>
      <c r="D28" s="24" t="str">
        <f>MIR!A22</f>
        <v>Actividad A2C5</v>
      </c>
      <c r="E28" s="24" t="str">
        <f>MIR!L22</f>
        <v>Eficiencia</v>
      </c>
      <c r="F28" s="24" t="str">
        <f>MIR!E22</f>
        <v>(Presupuesto devengado / Presupuesto asignado)*100</v>
      </c>
      <c r="G28" s="36">
        <f>Calculos!L22</f>
        <v>0</v>
      </c>
      <c r="H28" s="36">
        <f>Calculos!M22</f>
        <v>0</v>
      </c>
      <c r="I28" s="25" t="str">
        <f>MIR!H22</f>
        <v>Eficiencia</v>
      </c>
      <c r="J28" s="24" t="str">
        <f>MIR!G22</f>
        <v>Trimestral</v>
      </c>
      <c r="K28" s="25" t="str">
        <f>MIR!F22</f>
        <v>Porcentaje</v>
      </c>
      <c r="L28" s="52">
        <f>MIR!I22</f>
        <v>98</v>
      </c>
      <c r="M28" s="25">
        <f>'Formato de reporte'!M22</f>
        <v>0</v>
      </c>
      <c r="N28" s="25" t="str">
        <f t="shared" si="2"/>
        <v>-</v>
      </c>
    </row>
    <row r="29" spans="2:14" ht="36">
      <c r="B29" s="23" t="str">
        <f>MIR!C23</f>
        <v>Avance físico - financiero de las acciones de mantenimiento del Panteón San José</v>
      </c>
      <c r="C29" s="24" t="str">
        <f>MIR!B23</f>
        <v>C6. Trabajos de mantenimiento del Panteón San José realizados</v>
      </c>
      <c r="D29" s="24" t="str">
        <f>MIR!A23</f>
        <v>Componente C6</v>
      </c>
      <c r="E29" s="24" t="str">
        <f>MIR!L23</f>
        <v>Eficiencia</v>
      </c>
      <c r="F29" s="24" t="str">
        <f>MIR!E23</f>
        <v>aA1C1 + bA2C1 ; donde a  + b =1</v>
      </c>
      <c r="G29" s="36">
        <f>Calculos!L23</f>
        <v>0</v>
      </c>
      <c r="H29" s="36">
        <f>Calculos!M23</f>
        <v>0</v>
      </c>
      <c r="I29" s="25" t="str">
        <f>MIR!H23</f>
        <v>Eficiencia</v>
      </c>
      <c r="J29" s="24" t="str">
        <f>MIR!G23</f>
        <v>Trimestral</v>
      </c>
      <c r="K29" s="25" t="str">
        <f>MIR!F23</f>
        <v>Porcentaje</v>
      </c>
      <c r="L29" s="52">
        <f>MIR!I23</f>
        <v>98</v>
      </c>
      <c r="M29" s="25">
        <f>'Formato de reporte'!M23</f>
        <v>0</v>
      </c>
      <c r="N29" s="25" t="str">
        <f t="shared" si="2"/>
        <v>-</v>
      </c>
    </row>
    <row r="30" spans="2:14" ht="36">
      <c r="B30" s="23" t="str">
        <f>MIR!C24</f>
        <v>Avance físico de las acciones de mantenimiento del Panteón San José</v>
      </c>
      <c r="C30" s="24" t="str">
        <f>MIR!B24</f>
        <v>A1C6 Realización de trabajos de mantenimiento del Panteón San José</v>
      </c>
      <c r="D30" s="24" t="str">
        <f>MIR!A24</f>
        <v>Actividad A1C6</v>
      </c>
      <c r="E30" s="24" t="str">
        <f>MIR!L24</f>
        <v>Eficiencia</v>
      </c>
      <c r="F30" s="24" t="str">
        <f>MIR!E24</f>
        <v>(Número de acciones realizadas / Número de acciones programadas en el año )*100</v>
      </c>
      <c r="G30" s="36">
        <f>Calculos!L24</f>
        <v>0</v>
      </c>
      <c r="H30" s="36">
        <f>Calculos!M24</f>
        <v>0</v>
      </c>
      <c r="I30" s="25" t="str">
        <f>MIR!H24</f>
        <v>Eficiencia</v>
      </c>
      <c r="J30" s="24" t="str">
        <f>MIR!G24</f>
        <v>Trimestral</v>
      </c>
      <c r="K30" s="25" t="str">
        <f>MIR!F24</f>
        <v>Porcentaje</v>
      </c>
      <c r="L30" s="52">
        <f>MIR!I24</f>
        <v>98</v>
      </c>
      <c r="M30" s="25">
        <f>'Formato de reporte'!M24</f>
        <v>0</v>
      </c>
      <c r="N30" s="25" t="str">
        <f t="shared" si="2"/>
        <v>-</v>
      </c>
    </row>
    <row r="31" spans="2:14" ht="36">
      <c r="B31" s="23" t="str">
        <f>MIR!C25</f>
        <v>Avance financiero de las acciones de mantenimiento del Panteón San José</v>
      </c>
      <c r="C31" s="24" t="str">
        <f>MIR!B25</f>
        <v>A2C6 Ejercicio del presupuesto asignado a mantenimiento del Panteón San José</v>
      </c>
      <c r="D31" s="24" t="str">
        <f>MIR!A25</f>
        <v>Actividad A2C6</v>
      </c>
      <c r="E31" s="24" t="str">
        <f>MIR!L25</f>
        <v>Eficiencia</v>
      </c>
      <c r="F31" s="24" t="str">
        <f>MIR!E25</f>
        <v>(Presupuesto devengado / Presupuesto asignado)*100</v>
      </c>
      <c r="G31" s="36">
        <f>Calculos!L25</f>
        <v>0</v>
      </c>
      <c r="H31" s="36">
        <f>Calculos!M25</f>
        <v>0</v>
      </c>
      <c r="I31" s="25" t="str">
        <f>MIR!H25</f>
        <v>Eficiencia</v>
      </c>
      <c r="J31" s="24" t="str">
        <f>MIR!G25</f>
        <v>Trimestral</v>
      </c>
      <c r="K31" s="25" t="str">
        <f>MIR!F25</f>
        <v>Porcentaje</v>
      </c>
      <c r="L31" s="52">
        <f>MIR!I25</f>
        <v>98</v>
      </c>
      <c r="M31" s="25">
        <f>'Formato de reporte'!M25</f>
        <v>0</v>
      </c>
      <c r="N31" s="25" t="str">
        <f t="shared" si="2"/>
        <v>-</v>
      </c>
    </row>
  </sheetData>
  <mergeCells count="7">
    <mergeCell ref="B7:C7"/>
    <mergeCell ref="D7:N7"/>
    <mergeCell ref="B2:N2"/>
    <mergeCell ref="B4:C4"/>
    <mergeCell ref="D4:N4"/>
    <mergeCell ref="B5:C5"/>
    <mergeCell ref="D5:N5"/>
  </mergeCells>
  <conditionalFormatting sqref="B7 B5 D5 D7">
    <cfRule type="cellIs" dxfId="1" priority="1" stopIfTrue="1" operator="equal">
      <formula>"VAYA A LA HOJA INICIO Y SELECIONE EL PERIODO CORRESPONDIENTE A ESTE INFORME"</formula>
    </cfRule>
  </conditionalFormatting>
  <pageMargins left="0.70866141732283472" right="0.70866141732283472" top="0.74803149606299213" bottom="0.74803149606299213" header="0.31496062992125984" footer="0.31496062992125984"/>
  <pageSetup paperSize="5" scale="58" fitToHeight="0"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24AB4-7AAD-4092-8261-ED9F1AECC25B}">
  <sheetPr>
    <pageSetUpPr fitToPage="1"/>
  </sheetPr>
  <dimension ref="B2:N31"/>
  <sheetViews>
    <sheetView workbookViewId="0"/>
  </sheetViews>
  <sheetFormatPr baseColWidth="10" defaultColWidth="8.7109375" defaultRowHeight="13.5"/>
  <cols>
    <col min="1" max="1" width="2.140625" style="15" customWidth="1"/>
    <col min="2" max="2" width="26" style="15" customWidth="1"/>
    <col min="3" max="3" width="36.85546875" style="15" customWidth="1"/>
    <col min="4" max="4" width="25.28515625" style="15" customWidth="1"/>
    <col min="5" max="5" width="19" style="26" customWidth="1"/>
    <col min="6" max="6" width="27.42578125" style="26" customWidth="1"/>
    <col min="7" max="11" width="17.7109375" style="26" customWidth="1"/>
    <col min="12" max="14" width="17.7109375" style="15" customWidth="1"/>
    <col min="15" max="15" width="3.28515625" style="15" customWidth="1"/>
    <col min="16" max="16384" width="8.7109375" style="15"/>
  </cols>
  <sheetData>
    <row r="2" spans="2:14" ht="15">
      <c r="B2" s="77" t="s">
        <v>25</v>
      </c>
      <c r="C2" s="77"/>
      <c r="D2" s="77"/>
      <c r="E2" s="77"/>
      <c r="F2" s="77"/>
      <c r="G2" s="77"/>
      <c r="H2" s="77"/>
      <c r="I2" s="77"/>
      <c r="J2" s="77"/>
      <c r="K2" s="77"/>
      <c r="L2" s="77"/>
      <c r="M2" s="77"/>
      <c r="N2" s="77"/>
    </row>
    <row r="3" spans="2:14">
      <c r="B3" s="16"/>
      <c r="C3" s="16"/>
      <c r="D3" s="16"/>
      <c r="E3" s="16"/>
      <c r="F3" s="16"/>
      <c r="G3" s="16"/>
      <c r="H3" s="16"/>
      <c r="I3" s="16"/>
      <c r="J3" s="16"/>
      <c r="K3" s="16"/>
      <c r="L3" s="16"/>
      <c r="M3" s="16"/>
      <c r="N3" s="17"/>
    </row>
    <row r="4" spans="2:14" s="18" customFormat="1">
      <c r="B4" s="78" t="s">
        <v>26</v>
      </c>
      <c r="C4" s="79"/>
      <c r="D4" s="73"/>
      <c r="E4" s="73"/>
      <c r="F4" s="73"/>
      <c r="G4" s="73"/>
      <c r="H4" s="73"/>
      <c r="I4" s="73"/>
      <c r="J4" s="73"/>
      <c r="K4" s="73"/>
      <c r="L4" s="73"/>
      <c r="M4" s="73"/>
      <c r="N4" s="73"/>
    </row>
    <row r="5" spans="2:14" s="18" customFormat="1">
      <c r="B5" s="73" t="s">
        <v>27</v>
      </c>
      <c r="C5" s="73"/>
      <c r="D5" s="78" t="s">
        <v>59</v>
      </c>
      <c r="E5" s="79"/>
      <c r="F5" s="79"/>
      <c r="G5" s="79"/>
      <c r="H5" s="79"/>
      <c r="I5" s="79"/>
      <c r="J5" s="79"/>
      <c r="K5" s="79"/>
      <c r="L5" s="79"/>
      <c r="M5" s="79"/>
      <c r="N5" s="80"/>
    </row>
    <row r="6" spans="2:14" s="18" customFormat="1">
      <c r="B6" s="19"/>
      <c r="C6" s="19"/>
      <c r="D6" s="19"/>
      <c r="E6" s="19"/>
      <c r="F6" s="19"/>
      <c r="G6" s="19"/>
      <c r="H6" s="19"/>
      <c r="I6" s="19"/>
      <c r="J6" s="19"/>
      <c r="K6" s="19"/>
      <c r="L6" s="19"/>
      <c r="M6" s="19"/>
      <c r="N6" s="20"/>
    </row>
    <row r="7" spans="2:14" s="18" customFormat="1">
      <c r="B7" s="73" t="s">
        <v>28</v>
      </c>
      <c r="C7" s="73"/>
      <c r="D7" s="74" t="str">
        <f>MIR!A2</f>
        <v>K016 Rehabilitación y Mantenimiento de Infraestructura Pública</v>
      </c>
      <c r="E7" s="75"/>
      <c r="F7" s="75"/>
      <c r="G7" s="75"/>
      <c r="H7" s="75"/>
      <c r="I7" s="75"/>
      <c r="J7" s="75"/>
      <c r="K7" s="75"/>
      <c r="L7" s="75"/>
      <c r="M7" s="75"/>
      <c r="N7" s="76"/>
    </row>
    <row r="8" spans="2:14">
      <c r="B8" s="21"/>
      <c r="C8" s="21"/>
      <c r="D8" s="21"/>
      <c r="E8" s="21"/>
      <c r="F8" s="21"/>
      <c r="G8" s="21"/>
      <c r="H8" s="21"/>
      <c r="I8" s="21"/>
      <c r="J8" s="21"/>
      <c r="K8" s="21"/>
      <c r="L8" s="16"/>
      <c r="M8" s="16"/>
      <c r="N8" s="17"/>
    </row>
    <row r="9" spans="2:14" ht="24">
      <c r="B9" s="22" t="s">
        <v>29</v>
      </c>
      <c r="C9" s="22" t="s">
        <v>1</v>
      </c>
      <c r="D9" s="22" t="s">
        <v>30</v>
      </c>
      <c r="E9" s="22" t="s">
        <v>10</v>
      </c>
      <c r="F9" s="22" t="s">
        <v>31</v>
      </c>
      <c r="G9" s="22" t="s">
        <v>8</v>
      </c>
      <c r="H9" s="22" t="s">
        <v>9</v>
      </c>
      <c r="I9" s="22" t="s">
        <v>32</v>
      </c>
      <c r="J9" s="22" t="s">
        <v>33</v>
      </c>
      <c r="K9" s="22" t="s">
        <v>5</v>
      </c>
      <c r="L9" s="22" t="s">
        <v>34</v>
      </c>
      <c r="M9" s="22" t="s">
        <v>35</v>
      </c>
      <c r="N9" s="22" t="s">
        <v>36</v>
      </c>
    </row>
    <row r="10" spans="2:14" ht="84">
      <c r="B10" s="23" t="str">
        <f>MIR!C4</f>
        <v>Satisfacción de la población con los servicios públicos básicos de la Ciudad de México, componente de Calles y Avenidas</v>
      </c>
      <c r="C10" s="24" t="str">
        <f>MIR!B4</f>
        <v>Contribuir a mejorar la percepción de la población sobre los Servicios Básicos que proporciona el Gobierno de la Ciudad de México en su zona norte  en materia de Calles y avenidas mediante el manejo integral de la Alcaldía de Iztacalco para rehabilitar y dar mantenimiento a la infraestructura pública</v>
      </c>
      <c r="D10" s="24" t="str">
        <f>MIR!A4</f>
        <v>Fin</v>
      </c>
      <c r="E10" s="24" t="str">
        <f>MIR!L4</f>
        <v>Estratégico</v>
      </c>
      <c r="F10" s="24" t="str">
        <f>MIR!E4</f>
        <v>Promedio de las calificaciones otorgadas por los informantes a los servicios públicos básicos en la zona norte de la Ciudad de México en materia de  calles y avenidas</v>
      </c>
      <c r="G10" s="36">
        <f>Calculos!N4</f>
        <v>0</v>
      </c>
      <c r="H10" s="36">
        <f>Calculos!O4</f>
        <v>0</v>
      </c>
      <c r="I10" s="25" t="str">
        <f>MIR!H4</f>
        <v>Eficacia</v>
      </c>
      <c r="J10" s="24" t="str">
        <f>MIR!G4</f>
        <v>Anual</v>
      </c>
      <c r="K10" s="25" t="str">
        <f>MIR!F4</f>
        <v>Porcentaje</v>
      </c>
      <c r="L10" s="52">
        <f>MIR!I4</f>
        <v>20.100000000000001</v>
      </c>
      <c r="M10" s="38">
        <f>'Formato de reporte'!O4</f>
        <v>0</v>
      </c>
      <c r="N10" s="25" t="str">
        <f>IFERROR(G10/H10,"-")</f>
        <v>-</v>
      </c>
    </row>
    <row r="11" spans="2:14" ht="84">
      <c r="B11" s="23" t="str">
        <f>MIR!C5</f>
        <v>Satisfacción de la población con los servicios públicos básicos de la Ciudad de México, componente de Alumbrado público</v>
      </c>
      <c r="C11" s="24" t="str">
        <f>MIR!B5</f>
        <v>Contribuir a mejorar la percepción de la población sobre los Servicios Básicos que proporciona el Gobierno de la Ciudad de México en su zona norte  en materia de alumbrado público mediante el manejo integral de la Alcaldía de Iztacalco para rehabilitar y dar mantenimiento a la infraestructura pública</v>
      </c>
      <c r="D11" s="24" t="str">
        <f>MIR!A5</f>
        <v>Fin</v>
      </c>
      <c r="E11" s="24" t="str">
        <f>MIR!L5</f>
        <v>Estratégico</v>
      </c>
      <c r="F11" s="24" t="str">
        <f>MIR!E5</f>
        <v>Promedio de las calificaciones otorgadas por los informantes a los servicios públicos básicos en la zona norte de la Ciudad de México en materia de alumbrado público</v>
      </c>
      <c r="G11" s="36">
        <f>Calculos!N5</f>
        <v>0</v>
      </c>
      <c r="H11" s="36">
        <f>Calculos!O5</f>
        <v>0</v>
      </c>
      <c r="I11" s="25" t="str">
        <f>MIR!H5</f>
        <v>Eficacia</v>
      </c>
      <c r="J11" s="24" t="str">
        <f>MIR!G5</f>
        <v>Anual</v>
      </c>
      <c r="K11" s="25" t="str">
        <f>MIR!F5</f>
        <v>Porcentaje</v>
      </c>
      <c r="L11" s="52">
        <f>MIR!I5</f>
        <v>42.5</v>
      </c>
      <c r="M11" s="25">
        <f>'Formato de reporte'!O5</f>
        <v>0</v>
      </c>
      <c r="N11" s="25" t="str">
        <f t="shared" ref="N11:N17" si="0">IFERROR(G11/H11,"-")</f>
        <v>-</v>
      </c>
    </row>
    <row r="12" spans="2:14" ht="84">
      <c r="B12" s="23" t="str">
        <f>MIR!C6</f>
        <v>Satisfacción de la población con los servicios públicos básicos de la Ciudad de México, componente de parques y jardines públicos</v>
      </c>
      <c r="C12" s="24" t="str">
        <f>MIR!B6</f>
        <v>Contribuir a mejorar la percepción de la población sobre los Servicios Básicos que proporciona el Gobierno de la Ciudad de México en su zona norte  en materia de parques y jardines públicos mediante el manejo integral de la Alcaldía de Iztacalco para rehabilitar y dar mantenimiento a la infraestructura pública</v>
      </c>
      <c r="D12" s="24" t="str">
        <f>MIR!A6</f>
        <v>Fin</v>
      </c>
      <c r="E12" s="24" t="str">
        <f>MIR!L6</f>
        <v>Estratégico</v>
      </c>
      <c r="F12" s="24" t="str">
        <f>MIR!E6</f>
        <v>Promedio de las calificaciones otorgadas por los informantes a los servicios públicos básicos en la zona norte de la Ciudad de México en materia de parques y jardines públicos</v>
      </c>
      <c r="G12" s="36">
        <f>Calculos!N6</f>
        <v>0</v>
      </c>
      <c r="H12" s="36">
        <f>Calculos!O6</f>
        <v>0</v>
      </c>
      <c r="I12" s="25" t="str">
        <f>MIR!H6</f>
        <v>Eficacia</v>
      </c>
      <c r="J12" s="24" t="str">
        <f>MIR!G6</f>
        <v>Anual</v>
      </c>
      <c r="K12" s="25" t="str">
        <f>MIR!F6</f>
        <v>Porcentaje</v>
      </c>
      <c r="L12" s="52">
        <f>MIR!I6</f>
        <v>33</v>
      </c>
      <c r="M12" s="25">
        <f>'Formato de reporte'!O6</f>
        <v>0</v>
      </c>
      <c r="N12" s="25" t="str">
        <f t="shared" si="0"/>
        <v>-</v>
      </c>
    </row>
    <row r="13" spans="2:14" ht="36">
      <c r="B13" s="23" t="str">
        <f>MIR!C7</f>
        <v>Avance en el cumplimiento de las acciones realizadas</v>
      </c>
      <c r="C13" s="24" t="str">
        <f>MIR!B7</f>
        <v>Mejorar las acciones implementadas por la Alcaldía de Iztacalco para la rehabilitación y mantenimiento de la infraestructura pública</v>
      </c>
      <c r="D13" s="24" t="str">
        <f>MIR!A7</f>
        <v xml:space="preserve">Propósito </v>
      </c>
      <c r="E13" s="24" t="str">
        <f>MIR!L7</f>
        <v>Estratégico</v>
      </c>
      <c r="F13" s="24" t="str">
        <f>MIR!E7</f>
        <v xml:space="preserve"> aC1 + bC2 + cC3+dC4 + eC5 + fC6, donde a+b+c +d+e+f=1</v>
      </c>
      <c r="G13" s="36">
        <f>Calculos!N7</f>
        <v>0</v>
      </c>
      <c r="H13" s="36">
        <f>Calculos!O7</f>
        <v>0</v>
      </c>
      <c r="I13" s="25" t="str">
        <f>MIR!H7</f>
        <v>Eficacia</v>
      </c>
      <c r="J13" s="24" t="str">
        <f>MIR!G7</f>
        <v>Anual</v>
      </c>
      <c r="K13" s="25" t="str">
        <f>MIR!F7</f>
        <v>Puntos porcentuales</v>
      </c>
      <c r="L13" s="52">
        <f>MIR!I7</f>
        <v>98</v>
      </c>
      <c r="M13" s="25">
        <f>'Formato de reporte'!O7</f>
        <v>0</v>
      </c>
      <c r="N13" s="25" t="str">
        <f t="shared" si="0"/>
        <v>-</v>
      </c>
    </row>
    <row r="14" spans="2:14" ht="36">
      <c r="B14" s="23" t="str">
        <f>MIR!C8</f>
        <v>Avance físico - financiero de las acciones de pavimentación y bacheo</v>
      </c>
      <c r="C14" s="24" t="str">
        <f>MIR!B8</f>
        <v>C1. Trabajos de pavimentación y bacheo realizados</v>
      </c>
      <c r="D14" s="24" t="str">
        <f>MIR!A8</f>
        <v>Componente C1</v>
      </c>
      <c r="E14" s="24" t="str">
        <f>MIR!L8</f>
        <v>Eficiencia</v>
      </c>
      <c r="F14" s="24" t="str">
        <f>MIR!E8</f>
        <v>aA1C1 + bA2C1 ; donde a  + b =1</v>
      </c>
      <c r="G14" s="36">
        <f>Calculos!N8</f>
        <v>0</v>
      </c>
      <c r="H14" s="36">
        <f>Calculos!O8</f>
        <v>0</v>
      </c>
      <c r="I14" s="25" t="str">
        <f>MIR!H8</f>
        <v>Eficiencia</v>
      </c>
      <c r="J14" s="24" t="str">
        <f>MIR!G8</f>
        <v>Trimestral</v>
      </c>
      <c r="K14" s="25" t="str">
        <f>MIR!F8</f>
        <v>Porcentaje</v>
      </c>
      <c r="L14" s="52">
        <f>MIR!I8</f>
        <v>98</v>
      </c>
      <c r="M14" s="25">
        <f>'Formato de reporte'!O8</f>
        <v>0</v>
      </c>
      <c r="N14" s="25" t="str">
        <f t="shared" si="0"/>
        <v>-</v>
      </c>
    </row>
    <row r="15" spans="2:14" ht="36">
      <c r="B15" s="23" t="str">
        <f>MIR!C9</f>
        <v>Avance físico de las acciones de pavimentación y bacheo</v>
      </c>
      <c r="C15" s="24" t="str">
        <f>MIR!B9</f>
        <v>A1C1 Realización de trabajos de pavimentación y bacheo</v>
      </c>
      <c r="D15" s="24" t="str">
        <f>MIR!A9</f>
        <v>Actividad A1C1</v>
      </c>
      <c r="E15" s="24" t="str">
        <f>MIR!L9</f>
        <v>Eficiencia</v>
      </c>
      <c r="F15" s="24" t="str">
        <f>MIR!E9</f>
        <v>(Número de acciones realizadas / Número de acciones programadas en el año )*100</v>
      </c>
      <c r="G15" s="36">
        <f>Calculos!N9</f>
        <v>0</v>
      </c>
      <c r="H15" s="36">
        <f>Calculos!O9</f>
        <v>0</v>
      </c>
      <c r="I15" s="25" t="str">
        <f>MIR!H9</f>
        <v>Eficiencia</v>
      </c>
      <c r="J15" s="24" t="str">
        <f>MIR!G9</f>
        <v>Trimestral</v>
      </c>
      <c r="K15" s="25" t="str">
        <f>MIR!F9</f>
        <v>Porcentaje</v>
      </c>
      <c r="L15" s="52">
        <f>MIR!I9</f>
        <v>98</v>
      </c>
      <c r="M15" s="25">
        <f>'Formato de reporte'!O9</f>
        <v>0</v>
      </c>
      <c r="N15" s="25" t="str">
        <f t="shared" si="0"/>
        <v>-</v>
      </c>
    </row>
    <row r="16" spans="2:14" ht="24">
      <c r="B16" s="23" t="str">
        <f>MIR!C10</f>
        <v>Avance financiero de las acciones de pavimentación y bacheo</v>
      </c>
      <c r="C16" s="24" t="str">
        <f>MIR!B10</f>
        <v>A2C1 Ejercicio del presupuesto asignado a pavimentación y bacheo</v>
      </c>
      <c r="D16" s="24" t="str">
        <f>MIR!A10</f>
        <v>Actividad A2C1</v>
      </c>
      <c r="E16" s="24" t="str">
        <f>MIR!L10</f>
        <v>Eficiencia</v>
      </c>
      <c r="F16" s="24" t="str">
        <f>MIR!E10</f>
        <v>(Presupuesto devengado / Presupuesto asignado)*100</v>
      </c>
      <c r="G16" s="36">
        <f>Calculos!N10</f>
        <v>0</v>
      </c>
      <c r="H16" s="36">
        <f>Calculos!O10</f>
        <v>0</v>
      </c>
      <c r="I16" s="25" t="str">
        <f>MIR!H10</f>
        <v>Eficiencia</v>
      </c>
      <c r="J16" s="24" t="str">
        <f>MIR!G10</f>
        <v>Trimestral</v>
      </c>
      <c r="K16" s="25" t="str">
        <f>MIR!F10</f>
        <v>Porcentaje</v>
      </c>
      <c r="L16" s="52">
        <f>MIR!I10</f>
        <v>98</v>
      </c>
      <c r="M16" s="25">
        <f>'Formato de reporte'!O10</f>
        <v>0</v>
      </c>
      <c r="N16" s="25" t="str">
        <f t="shared" si="0"/>
        <v>-</v>
      </c>
    </row>
    <row r="17" spans="2:14" ht="36">
      <c r="B17" s="23" t="str">
        <f>MIR!C11</f>
        <v>Avance físico - financiero de las acciones realizados por el reemplazo de luminarias</v>
      </c>
      <c r="C17" s="24" t="str">
        <f>MIR!B11</f>
        <v>C2. Luminarias reemplazadas</v>
      </c>
      <c r="D17" s="24" t="str">
        <f>MIR!A11</f>
        <v>Componente C2</v>
      </c>
      <c r="E17" s="24" t="str">
        <f>MIR!L11</f>
        <v>Eficiencia</v>
      </c>
      <c r="F17" s="24" t="str">
        <f>MIR!E11</f>
        <v>aA1C1 + bA2C1 ; donde a  + b =1</v>
      </c>
      <c r="G17" s="36">
        <f>Calculos!N11</f>
        <v>0</v>
      </c>
      <c r="H17" s="36">
        <f>Calculos!O11</f>
        <v>0</v>
      </c>
      <c r="I17" s="25" t="str">
        <f>MIR!H11</f>
        <v>Eficiencia</v>
      </c>
      <c r="J17" s="24" t="str">
        <f>MIR!G11</f>
        <v>Trimestral</v>
      </c>
      <c r="K17" s="25" t="str">
        <f>MIR!F11</f>
        <v>Porcentaje</v>
      </c>
      <c r="L17" s="27">
        <f>MIR!I11</f>
        <v>98</v>
      </c>
      <c r="M17" s="25">
        <f>'Formato de reporte'!O11</f>
        <v>0</v>
      </c>
      <c r="N17" s="25" t="str">
        <f t="shared" si="0"/>
        <v>-</v>
      </c>
    </row>
    <row r="18" spans="2:14" ht="36">
      <c r="B18" s="23" t="str">
        <f>MIR!C12</f>
        <v>Avance físico del reemplazo de luminarias</v>
      </c>
      <c r="C18" s="24" t="str">
        <f>MIR!B12</f>
        <v>A1C2 Reemplazo de luminarias</v>
      </c>
      <c r="D18" s="24" t="str">
        <f>MIR!A12</f>
        <v>Actividad A1C2</v>
      </c>
      <c r="E18" s="24" t="str">
        <f>MIR!L12</f>
        <v>Eficiencia</v>
      </c>
      <c r="F18" s="24" t="str">
        <f>MIR!E12</f>
        <v>(Número de acciones realizadas / Número de acciones programadas en el año )*100</v>
      </c>
      <c r="G18" s="36">
        <f>Calculos!N12</f>
        <v>0</v>
      </c>
      <c r="H18" s="36">
        <f>Calculos!O12</f>
        <v>0</v>
      </c>
      <c r="I18" s="25" t="str">
        <f>MIR!H12</f>
        <v>Eficiencia</v>
      </c>
      <c r="J18" s="24" t="str">
        <f>MIR!G12</f>
        <v>Trimestral</v>
      </c>
      <c r="K18" s="25" t="str">
        <f>MIR!F12</f>
        <v>Porcentaje</v>
      </c>
      <c r="L18" s="27">
        <f>MIR!I12</f>
        <v>98</v>
      </c>
      <c r="M18" s="25">
        <f>'Formato de reporte'!O12</f>
        <v>0</v>
      </c>
      <c r="N18" s="25" t="str">
        <f t="shared" ref="N18:N24" si="1">IFERROR(G18/H18,"-")</f>
        <v>-</v>
      </c>
    </row>
    <row r="19" spans="2:14" ht="24">
      <c r="B19" s="23" t="str">
        <f>MIR!C13</f>
        <v>Avance financiero por el reemplazo de luminarias</v>
      </c>
      <c r="C19" s="24" t="str">
        <f>MIR!B13</f>
        <v>A2C2 Ejercicio del presupuesto asignado al reemplazo de luminarias</v>
      </c>
      <c r="D19" s="24" t="str">
        <f>MIR!A13</f>
        <v>Actividad A2C2</v>
      </c>
      <c r="E19" s="24" t="str">
        <f>MIR!L13</f>
        <v>Eficiencia</v>
      </c>
      <c r="F19" s="24" t="str">
        <f>MIR!E13</f>
        <v>(Presupuesto devengado / Presupuesto asignado)*100</v>
      </c>
      <c r="G19" s="36">
        <f>Calculos!N13</f>
        <v>0</v>
      </c>
      <c r="H19" s="36">
        <f>Calculos!O13</f>
        <v>0</v>
      </c>
      <c r="I19" s="25" t="str">
        <f>MIR!H13</f>
        <v>Eficiencia</v>
      </c>
      <c r="J19" s="24" t="str">
        <f>MIR!G13</f>
        <v>Trimestral</v>
      </c>
      <c r="K19" s="25" t="str">
        <f>MIR!F13</f>
        <v>Porcentaje</v>
      </c>
      <c r="L19" s="52">
        <f>MIR!I13</f>
        <v>98</v>
      </c>
      <c r="M19" s="25">
        <f>'Formato de reporte'!O13</f>
        <v>0</v>
      </c>
      <c r="N19" s="25" t="str">
        <f t="shared" si="1"/>
        <v>-</v>
      </c>
    </row>
    <row r="20" spans="2:14" ht="36">
      <c r="B20" s="23" t="str">
        <f>MIR!C14</f>
        <v>Avance físico - financiero de las acciones de balizado de vías secundarias</v>
      </c>
      <c r="C20" s="24" t="str">
        <f>MIR!B14</f>
        <v>C3. Trabajos de balizado de vías secundarias realizados</v>
      </c>
      <c r="D20" s="24" t="str">
        <f>MIR!A14</f>
        <v>Componente C3</v>
      </c>
      <c r="E20" s="24" t="str">
        <f>MIR!L14</f>
        <v>Eficiencia</v>
      </c>
      <c r="F20" s="24" t="str">
        <f>MIR!E14</f>
        <v>aA1C1 + bA2C1 ; donde a  + b =1</v>
      </c>
      <c r="G20" s="36">
        <f>Calculos!N14</f>
        <v>0</v>
      </c>
      <c r="H20" s="36">
        <f>Calculos!O14</f>
        <v>0</v>
      </c>
      <c r="I20" s="25" t="str">
        <f>MIR!H14</f>
        <v>Eficiencia</v>
      </c>
      <c r="J20" s="24" t="str">
        <f>MIR!G14</f>
        <v>Trimestral</v>
      </c>
      <c r="K20" s="25" t="str">
        <f>MIR!F14</f>
        <v>Porcentaje</v>
      </c>
      <c r="L20" s="52">
        <f>MIR!I14</f>
        <v>98</v>
      </c>
      <c r="M20" s="25">
        <f>'Formato de reporte'!O14</f>
        <v>0</v>
      </c>
      <c r="N20" s="25" t="str">
        <f t="shared" si="1"/>
        <v>-</v>
      </c>
    </row>
    <row r="21" spans="2:14" ht="36">
      <c r="B21" s="23" t="str">
        <f>MIR!C15</f>
        <v>Avance físico de las acciones de balizado de vías secundarias</v>
      </c>
      <c r="C21" s="24" t="str">
        <f>MIR!B15</f>
        <v>A1C3 Realización de trabajos de balizado de vías secundarias</v>
      </c>
      <c r="D21" s="24" t="str">
        <f>MIR!A15</f>
        <v>Actividad A1C3</v>
      </c>
      <c r="E21" s="24" t="str">
        <f>MIR!L15</f>
        <v>Eficiencia</v>
      </c>
      <c r="F21" s="24" t="str">
        <f>MIR!E15</f>
        <v>(Número de acciones realizadas / Número de acciones programadas en el año )*100</v>
      </c>
      <c r="G21" s="36">
        <f>Calculos!N15</f>
        <v>0</v>
      </c>
      <c r="H21" s="36">
        <f>Calculos!O15</f>
        <v>0</v>
      </c>
      <c r="I21" s="25" t="str">
        <f>MIR!H15</f>
        <v>Eficiencia</v>
      </c>
      <c r="J21" s="24" t="str">
        <f>MIR!G15</f>
        <v>Trimestral</v>
      </c>
      <c r="K21" s="25" t="str">
        <f>MIR!F15</f>
        <v>Porcentaje</v>
      </c>
      <c r="L21" s="52">
        <f>MIR!I15</f>
        <v>98</v>
      </c>
      <c r="M21" s="25">
        <f>'Formato de reporte'!O15</f>
        <v>0</v>
      </c>
      <c r="N21" s="25" t="str">
        <f t="shared" si="1"/>
        <v>-</v>
      </c>
    </row>
    <row r="22" spans="2:14" ht="24">
      <c r="B22" s="23" t="str">
        <f>MIR!C16</f>
        <v>Avance financiero de las acciones de balizado de vías secundarias</v>
      </c>
      <c r="C22" s="24" t="str">
        <f>MIR!B16</f>
        <v>A2C3 Ejercicio del presupuesto asignado a balizado de vías secundarias</v>
      </c>
      <c r="D22" s="24" t="str">
        <f>MIR!A16</f>
        <v>Actividad A2C3</v>
      </c>
      <c r="E22" s="24" t="str">
        <f>MIR!L16</f>
        <v>Eficiencia</v>
      </c>
      <c r="F22" s="24" t="str">
        <f>MIR!E16</f>
        <v>(Presupuesto devengado / Presupuesto asignado)*100</v>
      </c>
      <c r="G22" s="36">
        <f>Calculos!N16</f>
        <v>0</v>
      </c>
      <c r="H22" s="36">
        <f>Calculos!O16</f>
        <v>0</v>
      </c>
      <c r="I22" s="25" t="str">
        <f>MIR!H16</f>
        <v>Eficiencia</v>
      </c>
      <c r="J22" s="24" t="str">
        <f>MIR!G16</f>
        <v>Trimestral</v>
      </c>
      <c r="K22" s="25" t="str">
        <f>MIR!F16</f>
        <v>Porcentaje</v>
      </c>
      <c r="L22" s="52">
        <f>MIR!I16</f>
        <v>98</v>
      </c>
      <c r="M22" s="25">
        <f>'Formato de reporte'!O16</f>
        <v>0</v>
      </c>
      <c r="N22" s="25" t="str">
        <f t="shared" si="1"/>
        <v>-</v>
      </c>
    </row>
    <row r="23" spans="2:14" ht="36">
      <c r="B23" s="23" t="str">
        <f>MIR!C17</f>
        <v>Avance físico - financiero de las acciones de remodelación de edificios públicos</v>
      </c>
      <c r="C23" s="24" t="str">
        <f>MIR!B17</f>
        <v>C4. Trabajos de remodelación de edificios públicos realizados</v>
      </c>
      <c r="D23" s="24" t="str">
        <f>MIR!A17</f>
        <v>Componente C4</v>
      </c>
      <c r="E23" s="24" t="str">
        <f>MIR!L17</f>
        <v>Eficiencia</v>
      </c>
      <c r="F23" s="24" t="str">
        <f>MIR!E17</f>
        <v>aA1C1 + bA2C1 ; donde a  + b =1</v>
      </c>
      <c r="G23" s="36">
        <f>Calculos!N17</f>
        <v>0</v>
      </c>
      <c r="H23" s="36">
        <f>Calculos!O17</f>
        <v>0</v>
      </c>
      <c r="I23" s="25" t="str">
        <f>MIR!H17</f>
        <v>Eficiencia</v>
      </c>
      <c r="J23" s="24" t="str">
        <f>MIR!G17</f>
        <v>Trimestral</v>
      </c>
      <c r="K23" s="25" t="str">
        <f>MIR!F17</f>
        <v>Porcentaje</v>
      </c>
      <c r="L23" s="52">
        <f>MIR!I17</f>
        <v>98</v>
      </c>
      <c r="M23" s="25">
        <f>'Formato de reporte'!O17</f>
        <v>0</v>
      </c>
      <c r="N23" s="25" t="str">
        <f t="shared" si="1"/>
        <v>-</v>
      </c>
    </row>
    <row r="24" spans="2:14" ht="36">
      <c r="B24" s="23" t="str">
        <f>MIR!C18</f>
        <v>Avance físico de las acciones de remodelación de edificios públicos</v>
      </c>
      <c r="C24" s="24" t="str">
        <f>MIR!B18</f>
        <v>A1C4 Realización de trabajos de remodelación de edificios públicos</v>
      </c>
      <c r="D24" s="24" t="str">
        <f>MIR!A18</f>
        <v>Actividad A1C4</v>
      </c>
      <c r="E24" s="24" t="str">
        <f>MIR!L18</f>
        <v>Eficiencia</v>
      </c>
      <c r="F24" s="24" t="str">
        <f>MIR!E18</f>
        <v>(Número de acciones realizadas / Número de acciones programadas en el año )*100</v>
      </c>
      <c r="G24" s="36">
        <f>Calculos!N18</f>
        <v>0</v>
      </c>
      <c r="H24" s="36">
        <f>Calculos!O18</f>
        <v>0</v>
      </c>
      <c r="I24" s="25" t="str">
        <f>MIR!H18</f>
        <v>Eficiencia</v>
      </c>
      <c r="J24" s="24" t="str">
        <f>MIR!G18</f>
        <v>Trimestral</v>
      </c>
      <c r="K24" s="25" t="str">
        <f>MIR!F18</f>
        <v>Porcentaje</v>
      </c>
      <c r="L24" s="52">
        <f>MIR!I18</f>
        <v>98</v>
      </c>
      <c r="M24" s="25">
        <f>'Formato de reporte'!O18</f>
        <v>0</v>
      </c>
      <c r="N24" s="25" t="str">
        <f t="shared" si="1"/>
        <v>-</v>
      </c>
    </row>
    <row r="25" spans="2:14" ht="36">
      <c r="B25" s="23" t="str">
        <f>MIR!C19</f>
        <v>Avance financiero de las acciones de remodelación de edificios públicos</v>
      </c>
      <c r="C25" s="24" t="str">
        <f>MIR!B19</f>
        <v>A2C4 Ejercicio del presupuesto asignado a remodelación de edificios públicos</v>
      </c>
      <c r="D25" s="24" t="str">
        <f>MIR!A19</f>
        <v>Actividad A2C4</v>
      </c>
      <c r="E25" s="24" t="str">
        <f>MIR!L19</f>
        <v>Eficiencia</v>
      </c>
      <c r="F25" s="24" t="str">
        <f>MIR!E19</f>
        <v>(Presupuesto devengado / Presupuesto asignado)*100</v>
      </c>
      <c r="G25" s="36">
        <f>Calculos!N19</f>
        <v>0</v>
      </c>
      <c r="H25" s="36">
        <f>Calculos!O19</f>
        <v>0</v>
      </c>
      <c r="I25" s="25" t="str">
        <f>MIR!H19</f>
        <v>Eficiencia</v>
      </c>
      <c r="J25" s="24" t="str">
        <f>MIR!G19</f>
        <v>Trimestral</v>
      </c>
      <c r="K25" s="25" t="str">
        <f>MIR!F19</f>
        <v>Porcentaje</v>
      </c>
      <c r="L25" s="52">
        <f>MIR!I19</f>
        <v>98</v>
      </c>
      <c r="M25" s="25">
        <f>'Formato de reporte'!O19</f>
        <v>0</v>
      </c>
      <c r="N25" s="25" t="str">
        <f t="shared" ref="N25:N31" si="2">IFERROR(G25/H25,"-")</f>
        <v>-</v>
      </c>
    </row>
    <row r="26" spans="2:14" ht="36">
      <c r="B26" s="23" t="str">
        <f>MIR!C20</f>
        <v>Avance físico - financiero de las acciones de mantenimiento en edificios públicos</v>
      </c>
      <c r="C26" s="24" t="str">
        <f>MIR!B20</f>
        <v>C5. Trabajos de mantenimiento en edificios públicos realizados</v>
      </c>
      <c r="D26" s="24" t="str">
        <f>MIR!A20</f>
        <v>Componente C5</v>
      </c>
      <c r="E26" s="24" t="str">
        <f>MIR!L20</f>
        <v>Eficiencia</v>
      </c>
      <c r="F26" s="24" t="str">
        <f>MIR!E20</f>
        <v>aA1C1 + bA2C1 ; donde a  + b =1</v>
      </c>
      <c r="G26" s="36">
        <f>Calculos!N20</f>
        <v>0</v>
      </c>
      <c r="H26" s="36">
        <f>Calculos!O20</f>
        <v>0</v>
      </c>
      <c r="I26" s="25" t="str">
        <f>MIR!H20</f>
        <v>Eficiencia</v>
      </c>
      <c r="J26" s="24" t="str">
        <f>MIR!G20</f>
        <v>Trimestral</v>
      </c>
      <c r="K26" s="25" t="str">
        <f>MIR!F20</f>
        <v>Porcentaje</v>
      </c>
      <c r="L26" s="52">
        <f>MIR!I20</f>
        <v>98</v>
      </c>
      <c r="M26" s="25">
        <f>'Formato de reporte'!O20</f>
        <v>0</v>
      </c>
      <c r="N26" s="25" t="str">
        <f t="shared" si="2"/>
        <v>-</v>
      </c>
    </row>
    <row r="27" spans="2:14" ht="36">
      <c r="B27" s="23" t="str">
        <f>MIR!C21</f>
        <v>Avance físico de las acciones de mantenimiento de edificios públicos</v>
      </c>
      <c r="C27" s="24" t="str">
        <f>MIR!B21</f>
        <v>A1C5 Realización de trabajos de mantenimiento de edificios públicos</v>
      </c>
      <c r="D27" s="24" t="str">
        <f>MIR!A21</f>
        <v>Actividad A1C5</v>
      </c>
      <c r="E27" s="24" t="str">
        <f>MIR!L21</f>
        <v>Eficiencia</v>
      </c>
      <c r="F27" s="24" t="str">
        <f>MIR!E21</f>
        <v>(Número de acciones realizadas / Número de acciones programadas en el año )*100</v>
      </c>
      <c r="G27" s="36">
        <f>Calculos!N21</f>
        <v>0</v>
      </c>
      <c r="H27" s="36">
        <f>Calculos!O21</f>
        <v>0</v>
      </c>
      <c r="I27" s="25" t="str">
        <f>MIR!H21</f>
        <v>Eficiencia</v>
      </c>
      <c r="J27" s="24" t="str">
        <f>MIR!G21</f>
        <v>Trimestral</v>
      </c>
      <c r="K27" s="25" t="str">
        <f>MIR!F21</f>
        <v>Porcentaje</v>
      </c>
      <c r="L27" s="52">
        <f>MIR!I21</f>
        <v>98</v>
      </c>
      <c r="M27" s="25">
        <f>'Formato de reporte'!O21</f>
        <v>0</v>
      </c>
      <c r="N27" s="25" t="str">
        <f t="shared" si="2"/>
        <v>-</v>
      </c>
    </row>
    <row r="28" spans="2:14" ht="36">
      <c r="B28" s="23" t="str">
        <f>MIR!C22</f>
        <v>Avance financiero de las acciones de mantenimiento en edificios públicos</v>
      </c>
      <c r="C28" s="24" t="str">
        <f>MIR!B22</f>
        <v>A2C5 Ejercicio del presupuesto asignado a mantenimiento en edificios públicos</v>
      </c>
      <c r="D28" s="24" t="str">
        <f>MIR!A22</f>
        <v>Actividad A2C5</v>
      </c>
      <c r="E28" s="24" t="str">
        <f>MIR!L22</f>
        <v>Eficiencia</v>
      </c>
      <c r="F28" s="24" t="str">
        <f>MIR!E22</f>
        <v>(Presupuesto devengado / Presupuesto asignado)*100</v>
      </c>
      <c r="G28" s="36">
        <f>Calculos!N22</f>
        <v>0</v>
      </c>
      <c r="H28" s="36">
        <f>Calculos!O22</f>
        <v>0</v>
      </c>
      <c r="I28" s="25" t="str">
        <f>MIR!H22</f>
        <v>Eficiencia</v>
      </c>
      <c r="J28" s="24" t="str">
        <f>MIR!G22</f>
        <v>Trimestral</v>
      </c>
      <c r="K28" s="25" t="str">
        <f>MIR!F22</f>
        <v>Porcentaje</v>
      </c>
      <c r="L28" s="52">
        <f>MIR!I22</f>
        <v>98</v>
      </c>
      <c r="M28" s="25">
        <f>'Formato de reporte'!O22</f>
        <v>0</v>
      </c>
      <c r="N28" s="25" t="str">
        <f t="shared" si="2"/>
        <v>-</v>
      </c>
    </row>
    <row r="29" spans="2:14" ht="36">
      <c r="B29" s="23" t="str">
        <f>MIR!C23</f>
        <v>Avance físico - financiero de las acciones de mantenimiento del Panteón San José</v>
      </c>
      <c r="C29" s="24" t="str">
        <f>MIR!B23</f>
        <v>C6. Trabajos de mantenimiento del Panteón San José realizados</v>
      </c>
      <c r="D29" s="24" t="str">
        <f>MIR!A23</f>
        <v>Componente C6</v>
      </c>
      <c r="E29" s="24" t="str">
        <f>MIR!L23</f>
        <v>Eficiencia</v>
      </c>
      <c r="F29" s="24" t="str">
        <f>MIR!E23</f>
        <v>aA1C1 + bA2C1 ; donde a  + b =1</v>
      </c>
      <c r="G29" s="36">
        <f>Calculos!N23</f>
        <v>0</v>
      </c>
      <c r="H29" s="36">
        <f>Calculos!O23</f>
        <v>0</v>
      </c>
      <c r="I29" s="25" t="str">
        <f>MIR!H23</f>
        <v>Eficiencia</v>
      </c>
      <c r="J29" s="24" t="str">
        <f>MIR!G23</f>
        <v>Trimestral</v>
      </c>
      <c r="K29" s="25" t="str">
        <f>MIR!F23</f>
        <v>Porcentaje</v>
      </c>
      <c r="L29" s="52">
        <f>MIR!I23</f>
        <v>98</v>
      </c>
      <c r="M29" s="25">
        <f>'Formato de reporte'!O23</f>
        <v>0</v>
      </c>
      <c r="N29" s="25" t="str">
        <f t="shared" si="2"/>
        <v>-</v>
      </c>
    </row>
    <row r="30" spans="2:14" ht="36">
      <c r="B30" s="23" t="str">
        <f>MIR!C24</f>
        <v>Avance físico de las acciones de mantenimiento del Panteón San José</v>
      </c>
      <c r="C30" s="24" t="str">
        <f>MIR!B24</f>
        <v>A1C6 Realización de trabajos de mantenimiento del Panteón San José</v>
      </c>
      <c r="D30" s="24" t="str">
        <f>MIR!A24</f>
        <v>Actividad A1C6</v>
      </c>
      <c r="E30" s="24" t="str">
        <f>MIR!L24</f>
        <v>Eficiencia</v>
      </c>
      <c r="F30" s="24" t="str">
        <f>MIR!E24</f>
        <v>(Número de acciones realizadas / Número de acciones programadas en el año )*100</v>
      </c>
      <c r="G30" s="36">
        <f>Calculos!N24</f>
        <v>0</v>
      </c>
      <c r="H30" s="36">
        <f>Calculos!O24</f>
        <v>0</v>
      </c>
      <c r="I30" s="25" t="str">
        <f>MIR!H24</f>
        <v>Eficiencia</v>
      </c>
      <c r="J30" s="24" t="str">
        <f>MIR!G24</f>
        <v>Trimestral</v>
      </c>
      <c r="K30" s="25" t="str">
        <f>MIR!F24</f>
        <v>Porcentaje</v>
      </c>
      <c r="L30" s="52">
        <f>MIR!I24</f>
        <v>98</v>
      </c>
      <c r="M30" s="25">
        <f>'Formato de reporte'!O24</f>
        <v>0</v>
      </c>
      <c r="N30" s="25" t="str">
        <f t="shared" si="2"/>
        <v>-</v>
      </c>
    </row>
    <row r="31" spans="2:14" ht="36">
      <c r="B31" s="23" t="str">
        <f>MIR!C25</f>
        <v>Avance financiero de las acciones de mantenimiento del Panteón San José</v>
      </c>
      <c r="C31" s="24" t="str">
        <f>MIR!B25</f>
        <v>A2C6 Ejercicio del presupuesto asignado a mantenimiento del Panteón San José</v>
      </c>
      <c r="D31" s="24" t="str">
        <f>MIR!A25</f>
        <v>Actividad A2C6</v>
      </c>
      <c r="E31" s="24" t="str">
        <f>MIR!L25</f>
        <v>Eficiencia</v>
      </c>
      <c r="F31" s="24" t="str">
        <f>MIR!E25</f>
        <v>(Presupuesto devengado / Presupuesto asignado)*100</v>
      </c>
      <c r="G31" s="36">
        <f>Calculos!N25</f>
        <v>0</v>
      </c>
      <c r="H31" s="36">
        <f>Calculos!O25</f>
        <v>0</v>
      </c>
      <c r="I31" s="25" t="str">
        <f>MIR!H25</f>
        <v>Eficiencia</v>
      </c>
      <c r="J31" s="24" t="str">
        <f>MIR!G25</f>
        <v>Trimestral</v>
      </c>
      <c r="K31" s="25" t="str">
        <f>MIR!F25</f>
        <v>Porcentaje</v>
      </c>
      <c r="L31" s="52">
        <f>MIR!I25</f>
        <v>98</v>
      </c>
      <c r="M31" s="25">
        <f>'Formato de reporte'!O25</f>
        <v>0</v>
      </c>
      <c r="N31" s="25" t="str">
        <f t="shared" si="2"/>
        <v>-</v>
      </c>
    </row>
  </sheetData>
  <mergeCells count="7">
    <mergeCell ref="B7:C7"/>
    <mergeCell ref="D7:N7"/>
    <mergeCell ref="B2:N2"/>
    <mergeCell ref="B4:C4"/>
    <mergeCell ref="D4:N4"/>
    <mergeCell ref="B5:C5"/>
    <mergeCell ref="D5:N5"/>
  </mergeCells>
  <conditionalFormatting sqref="B7 B5 D5 D7">
    <cfRule type="cellIs" dxfId="0" priority="1" stopIfTrue="1" operator="equal">
      <formula>"VAYA A LA HOJA INICIO Y SELECIONE EL PERIODO CORRESPONDIENTE A ESTE INFORME"</formula>
    </cfRule>
  </conditionalFormatting>
  <pageMargins left="0.70866141732283472" right="0.70866141732283472" top="0.74803149606299213" bottom="0.74803149606299213" header="0.31496062992125984" footer="0.31496062992125984"/>
  <pageSetup paperSize="5" scale="57"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MIR</vt:lpstr>
      <vt:lpstr>Formato de reporte</vt:lpstr>
      <vt:lpstr>Calculos</vt:lpstr>
      <vt:lpstr>Publicar html</vt:lpstr>
      <vt:lpstr>IAPP 1er Trimestre</vt:lpstr>
      <vt:lpstr>IAPP 2o Trimestre</vt:lpstr>
      <vt:lpstr>IAPP 3er Trimestre</vt:lpstr>
      <vt:lpstr>IAPP 4o Trimestre</vt:lpstr>
      <vt:lpstr>'Formato de reporte'!Área_de_impresión</vt:lpstr>
      <vt:lpstr>MIR!Área_de_impresión</vt:lpstr>
      <vt:lpstr>'Formato de reporte'!Títulos_a_imprimir</vt:lpstr>
      <vt:lpstr>MIR!Títulos_a_imprimir</vt:lpstr>
      <vt:lpstr>'Publicar html'!Títulos_a_imprimir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Colroado</dc:creator>
  <cp:lastModifiedBy>Jorge Colorado</cp:lastModifiedBy>
  <cp:lastPrinted>2020-12-21T00:19:14Z</cp:lastPrinted>
  <dcterms:created xsi:type="dcterms:W3CDTF">2020-12-10T16:01:50Z</dcterms:created>
  <dcterms:modified xsi:type="dcterms:W3CDTF">2020-12-21T00:25:09Z</dcterms:modified>
</cp:coreProperties>
</file>